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D380F992-9801-4BF2-9242-64F95788B0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3" l="1"/>
  <c r="U31" i="3"/>
  <c r="D4" i="10"/>
  <c r="D8" i="10"/>
  <c r="D34" i="10"/>
  <c r="D32" i="10"/>
  <c r="D25" i="10"/>
  <c r="D29" i="10"/>
  <c r="D28" i="10"/>
  <c r="D14" i="10"/>
  <c r="D22" i="10"/>
  <c r="D24" i="10"/>
  <c r="D18" i="10"/>
  <c r="D31" i="10"/>
  <c r="D10" i="10"/>
  <c r="D23" i="10"/>
  <c r="D5" i="10"/>
  <c r="D6" i="10"/>
  <c r="U39" i="3"/>
  <c r="U29" i="3"/>
  <c r="U30" i="3"/>
  <c r="U34" i="3"/>
  <c r="U33" i="3"/>
  <c r="U28" i="3"/>
  <c r="U24" i="3"/>
  <c r="U14" i="3"/>
  <c r="U15" i="3"/>
  <c r="U18" i="3"/>
  <c r="U17" i="3"/>
  <c r="U19" i="3"/>
  <c r="U20" i="3"/>
  <c r="U21" i="3"/>
  <c r="U23" i="3"/>
  <c r="U22" i="3"/>
  <c r="U16" i="3"/>
  <c r="U3" i="3"/>
  <c r="U4" i="3"/>
  <c r="U6" i="3"/>
  <c r="U8" i="3"/>
  <c r="U7" i="3"/>
  <c r="U10" i="3"/>
  <c r="U9" i="3"/>
  <c r="U11" i="3"/>
  <c r="U5" i="3"/>
  <c r="T40" i="3"/>
  <c r="U40" i="3"/>
  <c r="D3" i="10"/>
  <c r="E3" i="10" s="1"/>
  <c r="D27" i="10"/>
  <c r="D30" i="10"/>
  <c r="D7" i="10"/>
  <c r="D35" i="10"/>
  <c r="D12" i="10"/>
  <c r="D13" i="10"/>
  <c r="D15" i="10"/>
  <c r="D9" i="10"/>
  <c r="D20" i="10"/>
  <c r="D21" i="10"/>
  <c r="D16" i="10"/>
  <c r="D33" i="10"/>
  <c r="D17" i="10"/>
  <c r="R27" i="6"/>
  <c r="L27" i="6"/>
  <c r="T39" i="3"/>
  <c r="U36" i="3"/>
  <c r="U35" i="3"/>
  <c r="U37" i="3"/>
  <c r="U25" i="3"/>
  <c r="D26" i="10"/>
  <c r="F27" i="6" l="1"/>
  <c r="E4" i="10"/>
  <c r="D11" i="10"/>
  <c r="E11" i="10" s="1"/>
  <c r="E35" i="10"/>
  <c r="E5" i="10"/>
  <c r="E25" i="10"/>
  <c r="E21" i="10"/>
  <c r="E16" i="10"/>
  <c r="E6" i="10"/>
  <c r="E15" i="10"/>
  <c r="E23" i="10"/>
  <c r="E24" i="10"/>
  <c r="E30" i="10"/>
  <c r="E14" i="10"/>
  <c r="E34" i="10"/>
  <c r="E7" i="10"/>
  <c r="E31" i="10"/>
  <c r="E33" i="10"/>
  <c r="E18" i="10"/>
  <c r="E8" i="10"/>
  <c r="R35" i="6"/>
  <c r="L35" i="6"/>
  <c r="E27" i="10"/>
  <c r="D19" i="10"/>
  <c r="E19" i="10" s="1"/>
  <c r="R16" i="6"/>
  <c r="L16" i="6"/>
  <c r="E22" i="10"/>
  <c r="T17" i="3"/>
  <c r="AC32" i="2"/>
  <c r="W32" i="2"/>
  <c r="Q32" i="2"/>
  <c r="K32" i="2"/>
  <c r="R29" i="6"/>
  <c r="L29" i="6"/>
  <c r="E20" i="10"/>
  <c r="E12" i="10"/>
  <c r="E13" i="10"/>
  <c r="E32" i="10"/>
  <c r="E17" i="10"/>
  <c r="E29" i="10"/>
  <c r="E10" i="10"/>
  <c r="E26" i="10"/>
  <c r="E9" i="10"/>
  <c r="E28" i="10"/>
  <c r="R11" i="6"/>
  <c r="R22" i="6"/>
  <c r="L11" i="6"/>
  <c r="L22" i="6"/>
  <c r="F4" i="5"/>
  <c r="E4" i="5"/>
  <c r="C4" i="5"/>
  <c r="D4" i="5"/>
  <c r="T25" i="3"/>
  <c r="T19" i="3"/>
  <c r="AC8" i="2"/>
  <c r="AC16" i="2"/>
  <c r="W8" i="2"/>
  <c r="W16" i="2"/>
  <c r="Q8" i="2"/>
  <c r="Q16" i="2"/>
  <c r="K8" i="2"/>
  <c r="K16" i="2"/>
  <c r="T32" i="3"/>
  <c r="AC27" i="2"/>
  <c r="W27" i="2"/>
  <c r="Q27" i="2"/>
  <c r="K27" i="2"/>
  <c r="T31" i="3"/>
  <c r="AC14" i="2"/>
  <c r="AC26" i="2"/>
  <c r="AC13" i="2"/>
  <c r="AC7" i="2"/>
  <c r="AC19" i="2"/>
  <c r="AC3" i="2"/>
  <c r="AC10" i="2"/>
  <c r="AC31" i="2"/>
  <c r="T10" i="3"/>
  <c r="T28" i="3"/>
  <c r="T36" i="3"/>
  <c r="T29" i="3"/>
  <c r="T35" i="3"/>
  <c r="T30" i="3"/>
  <c r="T34" i="3"/>
  <c r="T37" i="3"/>
  <c r="T33" i="3"/>
  <c r="T24" i="3"/>
  <c r="T16" i="3"/>
  <c r="T18" i="3"/>
  <c r="T15" i="3"/>
  <c r="T14" i="3"/>
  <c r="T21" i="3"/>
  <c r="T22" i="3"/>
  <c r="T23" i="3"/>
  <c r="T5" i="3"/>
  <c r="T7" i="3"/>
  <c r="T3" i="3"/>
  <c r="T6" i="3"/>
  <c r="T9" i="3"/>
  <c r="T11" i="3"/>
  <c r="T8" i="3"/>
  <c r="AC18" i="2"/>
  <c r="W18" i="2"/>
  <c r="Q18" i="2"/>
  <c r="K18" i="2"/>
  <c r="R6" i="6"/>
  <c r="L6" i="6"/>
  <c r="T4" i="3"/>
  <c r="T20" i="3"/>
  <c r="AC21" i="2"/>
  <c r="W21" i="2"/>
  <c r="Q21" i="2"/>
  <c r="K21" i="2"/>
  <c r="R4" i="6"/>
  <c r="R2" i="6"/>
  <c r="R7" i="6"/>
  <c r="R12" i="6"/>
  <c r="R8" i="6"/>
  <c r="R10" i="6"/>
  <c r="R14" i="6"/>
  <c r="R19" i="6"/>
  <c r="R9" i="6"/>
  <c r="R17" i="6"/>
  <c r="R18" i="6"/>
  <c r="R23" i="6"/>
  <c r="R13" i="6"/>
  <c r="R24" i="6"/>
  <c r="R5" i="6"/>
  <c r="R25" i="6"/>
  <c r="R20" i="6"/>
  <c r="R26" i="6"/>
  <c r="R30" i="6"/>
  <c r="R31" i="6"/>
  <c r="R15" i="6"/>
  <c r="R34" i="6"/>
  <c r="R21" i="6"/>
  <c r="R33" i="6"/>
  <c r="R28" i="6"/>
  <c r="R32" i="6"/>
  <c r="L4" i="6"/>
  <c r="L2" i="6"/>
  <c r="L7" i="6"/>
  <c r="L12" i="6"/>
  <c r="L8" i="6"/>
  <c r="L10" i="6"/>
  <c r="L14" i="6"/>
  <c r="L19" i="6"/>
  <c r="L9" i="6"/>
  <c r="L17" i="6"/>
  <c r="L18" i="6"/>
  <c r="L23" i="6"/>
  <c r="L13" i="6"/>
  <c r="L24" i="6"/>
  <c r="L5" i="6"/>
  <c r="L25" i="6"/>
  <c r="L20" i="6"/>
  <c r="L26" i="6"/>
  <c r="L30" i="6"/>
  <c r="L31" i="6"/>
  <c r="L15" i="6"/>
  <c r="L34" i="6"/>
  <c r="L21" i="6"/>
  <c r="L33" i="6"/>
  <c r="L28" i="6"/>
  <c r="L32" i="6"/>
  <c r="R3" i="6"/>
  <c r="L3" i="6"/>
  <c r="K17" i="2"/>
  <c r="K29" i="2"/>
  <c r="K7" i="2"/>
  <c r="K4" i="2"/>
  <c r="Q17" i="2"/>
  <c r="Q29" i="2"/>
  <c r="Q7" i="2"/>
  <c r="Q4" i="2"/>
  <c r="W17" i="2"/>
  <c r="W29" i="2"/>
  <c r="W7" i="2"/>
  <c r="W4" i="2"/>
  <c r="AC17" i="2"/>
  <c r="AC29" i="2"/>
  <c r="AC4" i="2"/>
  <c r="AC33" i="2"/>
  <c r="AC20" i="2"/>
  <c r="AC9" i="2"/>
  <c r="AC12" i="2"/>
  <c r="AC15" i="2"/>
  <c r="AC22" i="2"/>
  <c r="AC35" i="2"/>
  <c r="AC23" i="2"/>
  <c r="AC5" i="2"/>
  <c r="AC34" i="2"/>
  <c r="AC25" i="2"/>
  <c r="AC36" i="2"/>
  <c r="AC24" i="2"/>
  <c r="AC28" i="2"/>
  <c r="AC30" i="2"/>
  <c r="AC6" i="2"/>
  <c r="W33" i="2"/>
  <c r="W20" i="2"/>
  <c r="W14" i="2"/>
  <c r="W9" i="2"/>
  <c r="W12" i="2"/>
  <c r="W19" i="2"/>
  <c r="W3" i="2"/>
  <c r="W15" i="2"/>
  <c r="W22" i="2"/>
  <c r="W26" i="2"/>
  <c r="W35" i="2"/>
  <c r="W23" i="2"/>
  <c r="W13" i="2"/>
  <c r="W31" i="2"/>
  <c r="W5" i="2"/>
  <c r="W34" i="2"/>
  <c r="W25" i="2"/>
  <c r="W36" i="2"/>
  <c r="W10" i="2"/>
  <c r="W24" i="2"/>
  <c r="W28" i="2"/>
  <c r="W30" i="2"/>
  <c r="W6" i="2"/>
  <c r="Q33" i="2"/>
  <c r="Q20" i="2"/>
  <c r="Q14" i="2"/>
  <c r="Q9" i="2"/>
  <c r="Q12" i="2"/>
  <c r="Q19" i="2"/>
  <c r="Q3" i="2"/>
  <c r="Q15" i="2"/>
  <c r="Q22" i="2"/>
  <c r="Q26" i="2"/>
  <c r="Q35" i="2"/>
  <c r="Q23" i="2"/>
  <c r="Q13" i="2"/>
  <c r="Q31" i="2"/>
  <c r="Q5" i="2"/>
  <c r="Q34" i="2"/>
  <c r="Q25" i="2"/>
  <c r="Q36" i="2"/>
  <c r="Q10" i="2"/>
  <c r="Q24" i="2"/>
  <c r="Q28" i="2"/>
  <c r="Q30" i="2"/>
  <c r="Q6" i="2"/>
  <c r="K33" i="2"/>
  <c r="K20" i="2"/>
  <c r="K14" i="2"/>
  <c r="K9" i="2"/>
  <c r="K12" i="2"/>
  <c r="K19" i="2"/>
  <c r="K3" i="2"/>
  <c r="K15" i="2"/>
  <c r="K22" i="2"/>
  <c r="K26" i="2"/>
  <c r="K35" i="2"/>
  <c r="K23" i="2"/>
  <c r="K13" i="2"/>
  <c r="K31" i="2"/>
  <c r="K5" i="2"/>
  <c r="K34" i="2"/>
  <c r="K25" i="2"/>
  <c r="K36" i="2"/>
  <c r="K10" i="2"/>
  <c r="K24" i="2"/>
  <c r="K28" i="2"/>
  <c r="K30" i="2"/>
  <c r="K6" i="2"/>
  <c r="AC11" i="2"/>
  <c r="W11" i="2"/>
  <c r="Q11" i="2"/>
  <c r="K11" i="2"/>
  <c r="F35" i="6" l="1"/>
  <c r="F29" i="6"/>
  <c r="F16" i="6"/>
  <c r="D32" i="2"/>
  <c r="E32" i="2" s="1"/>
  <c r="F22" i="6"/>
  <c r="F11" i="6"/>
  <c r="D16" i="2"/>
  <c r="E16" i="2" s="1"/>
  <c r="D8" i="2"/>
  <c r="E8" i="2" s="1"/>
  <c r="D27" i="2"/>
  <c r="E27" i="2" s="1"/>
  <c r="F4" i="6"/>
  <c r="F24" i="6"/>
  <c r="F19" i="6"/>
  <c r="D18" i="2"/>
  <c r="E18" i="2" s="1"/>
  <c r="F34" i="6"/>
  <c r="F6" i="6"/>
  <c r="F31" i="6"/>
  <c r="F25" i="6"/>
  <c r="F23" i="6"/>
  <c r="F8" i="6"/>
  <c r="F7" i="6"/>
  <c r="F26" i="6"/>
  <c r="F17" i="6"/>
  <c r="F14" i="6"/>
  <c r="F30" i="6"/>
  <c r="F12" i="6"/>
  <c r="F2" i="6"/>
  <c r="F28" i="6"/>
  <c r="D21" i="2"/>
  <c r="E21" i="2" s="1"/>
  <c r="F18" i="6"/>
  <c r="F5" i="6"/>
  <c r="F32" i="6"/>
  <c r="F21" i="6"/>
  <c r="D12" i="2"/>
  <c r="E12" i="2" s="1"/>
  <c r="D6" i="2"/>
  <c r="E6" i="2" s="1"/>
  <c r="D10" i="2"/>
  <c r="E10" i="2" s="1"/>
  <c r="D3" i="2"/>
  <c r="E3" i="2" s="1"/>
  <c r="D5" i="2"/>
  <c r="E5" i="2" s="1"/>
  <c r="F33" i="6"/>
  <c r="F15" i="6"/>
  <c r="F20" i="6"/>
  <c r="F13" i="6"/>
  <c r="F9" i="6"/>
  <c r="F10" i="6"/>
  <c r="F3" i="6"/>
  <c r="D33" i="2"/>
  <c r="E33" i="2" s="1"/>
  <c r="D35" i="2"/>
  <c r="E35" i="2" s="1"/>
  <c r="D23" i="2"/>
  <c r="E23" i="2" s="1"/>
  <c r="D15" i="2"/>
  <c r="E15" i="2" s="1"/>
  <c r="D19" i="2"/>
  <c r="E19" i="2" s="1"/>
  <c r="D20" i="2"/>
  <c r="E20" i="2" s="1"/>
  <c r="D14" i="2"/>
  <c r="E14" i="2" s="1"/>
  <c r="D24" i="2"/>
  <c r="E24" i="2" s="1"/>
  <c r="D34" i="2"/>
  <c r="E34" i="2" s="1"/>
  <c r="D4" i="2"/>
  <c r="E4" i="2" s="1"/>
  <c r="D17" i="2"/>
  <c r="E17" i="2" s="1"/>
  <c r="D7" i="2"/>
  <c r="E7" i="2" s="1"/>
  <c r="D28" i="2"/>
  <c r="E28" i="2" s="1"/>
  <c r="D25" i="2"/>
  <c r="E25" i="2" s="1"/>
  <c r="D29" i="2"/>
  <c r="E29" i="2" s="1"/>
  <c r="D13" i="2"/>
  <c r="E13" i="2" s="1"/>
  <c r="D22" i="2"/>
  <c r="E22" i="2" s="1"/>
  <c r="D30" i="2"/>
  <c r="E30" i="2" s="1"/>
  <c r="D36" i="2"/>
  <c r="E36" i="2" s="1"/>
  <c r="D31" i="2"/>
  <c r="E31" i="2" s="1"/>
  <c r="D26" i="2"/>
  <c r="E26" i="2" s="1"/>
  <c r="D9" i="2"/>
  <c r="E9" i="2" s="1"/>
  <c r="D11" i="2"/>
  <c r="E11" i="2" s="1"/>
</calcChain>
</file>

<file path=xl/sharedStrings.xml><?xml version="1.0" encoding="utf-8"?>
<sst xmlns="http://schemas.openxmlformats.org/spreadsheetml/2006/main" count="424" uniqueCount="103">
  <si>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</si>
  <si>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</si>
  <si>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</si>
  <si>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</si>
  <si>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</si>
  <si>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</si>
  <si>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</si>
  <si>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</si>
  <si>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</si>
  <si>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</si>
  <si>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</si>
  <si>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</si>
  <si>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</si>
  <si>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</si>
  <si>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</si>
  <si>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</si>
  <si>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</si>
  <si>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</si>
  <si>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</si>
  <si>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</si>
  <si>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</si>
  <si>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</si>
  <si>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</si>
  <si>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</si>
  <si>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</si>
  <si>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</si>
  <si>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</si>
  <si>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</si>
  <si>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</si>
  <si>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</si>
  <si>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</si>
  <si>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Klaas de Vries</t>
  </si>
  <si>
    <t>Margriet de Vries</t>
  </si>
  <si>
    <t>Gazi Örsҫek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</si>
  <si>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</si>
  <si>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</si>
  <si>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</si>
  <si>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</si>
  <si>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</si>
  <si>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</si>
  <si>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</si>
  <si>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</si>
  <si>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</si>
  <si>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</si>
  <si>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</si>
  <si>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</si>
  <si>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</si>
  <si>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</si>
  <si>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</si>
  <si>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</si>
  <si>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</si>
  <si>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</si>
  <si>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</si>
  <si>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</si>
  <si>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</si>
  <si>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</si>
  <si>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</si>
  <si>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</si>
  <si>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</si>
  <si>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</si>
  <si>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</si>
  <si>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</si>
  <si>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</si>
  <si>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</si>
  <si>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</si>
  <si>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</si>
  <si>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</si>
  <si>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</si>
  <si>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</si>
  <si>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</si>
  <si>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</si>
  <si>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</si>
  <si>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</si>
  <si>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</si>
  <si>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</si>
  <si>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</si>
  <si>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</si>
  <si>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</si>
  <si>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</si>
  <si>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</si>
  <si>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</si>
  <si>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</si>
  <si>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</si>
  <si>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</si>
  <si>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</si>
  <si>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</si>
  <si>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</si>
  <si>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</si>
  <si>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</si>
  <si>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Madjan Yari</t>
  </si>
  <si>
    <t xml:space="preserve">       Tussenstand competitie 2024-2025</t>
  </si>
  <si>
    <t xml:space="preserve">0 slechtste series </t>
  </si>
  <si>
    <t>Klasse X</t>
  </si>
  <si>
    <t>Bo Vergunst</t>
  </si>
  <si>
    <t>Gem. 2024-2025</t>
  </si>
  <si>
    <t>Hoogste 2024-'25</t>
  </si>
  <si>
    <t>0 slechtste series zijn eraf gehaald!</t>
  </si>
  <si>
    <t>2024-2025</t>
  </si>
  <si>
    <t xml:space="preserve">Stand gemiddelde </t>
  </si>
  <si>
    <t>oud</t>
  </si>
  <si>
    <t>2024/25</t>
  </si>
  <si>
    <t xml:space="preserve"> Daguitslag 19 september 2024</t>
  </si>
  <si>
    <t>Georg Lienert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</si>
</sst>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i/>
      <sz val="18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</fonts>
  <fills count="20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5">
    <xf numFmtId="0" fontId="0" fillId="0" borderId="0" xfId="0"/>
    <xf numFmtId="0" fontId="0" fillId="6" borderId="0" xfId="0" applyFill="1"/>
    <xf numFmtId="164" fontId="21" fillId="6" borderId="0" xfId="2" applyFont="1" applyFill="1" applyBorder="1"/>
    <xf numFmtId="164" fontId="12" fillId="6" borderId="0" xfId="2" applyFont="1" applyFill="1" applyBorder="1"/>
    <xf numFmtId="164" fontId="8" fillId="6" borderId="0" xfId="2" applyFont="1" applyFill="1" applyBorder="1"/>
    <xf numFmtId="164" fontId="10" fillId="6" borderId="0" xfId="2" applyFont="1" applyFill="1" applyBorder="1"/>
    <xf numFmtId="0" fontId="10" fillId="6" borderId="0" xfId="0" applyFont="1" applyFill="1"/>
    <xf numFmtId="0" fontId="8" fillId="6" borderId="0" xfId="2" applyNumberFormat="1" applyFont="1" applyFill="1" applyBorder="1"/>
    <xf numFmtId="164" fontId="19" fillId="6" borderId="0" xfId="2" applyFont="1" applyFill="1"/>
    <xf numFmtId="164" fontId="20" fillId="6" borderId="0" xfId="2" applyFont="1" applyFill="1"/>
    <xf numFmtId="164" fontId="4" fillId="4" borderId="0" xfId="2" applyFont="1" applyFill="1" applyBorder="1"/>
    <xf numFmtId="164" fontId="22" fillId="6" borderId="0" xfId="2" applyFont="1" applyFill="1" applyBorder="1"/>
    <xf numFmtId="164" fontId="10" fillId="6" borderId="0" xfId="2" applyFont="1" applyFill="1" applyBorder="1" applyAlignment="1">
      <alignment horizontal="center"/>
    </xf>
    <xf numFmtId="0" fontId="56" fillId="6" borderId="0" xfId="2" applyNumberFormat="1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164" fontId="61" fillId="11" borderId="0" xfId="2" applyFont="1" applyFill="1" applyBorder="1"/>
    <xf numFmtId="164" fontId="13" fillId="4" borderId="0" xfId="2" applyFont="1" applyFill="1" applyBorder="1" applyAlignment="1">
      <alignment horizontal="center"/>
    </xf>
    <xf numFmtId="164" fontId="12" fillId="4" borderId="0" xfId="2" applyFont="1" applyFill="1" applyBorder="1"/>
    <xf numFmtId="164" fontId="8" fillId="4" borderId="0" xfId="2" applyFont="1" applyFill="1" applyBorder="1"/>
    <xf numFmtId="0" fontId="0" fillId="15" borderId="0" xfId="0" applyFill="1"/>
    <xf numFmtId="0" fontId="8" fillId="4" borderId="0" xfId="2" applyNumberFormat="1" applyFont="1" applyFill="1" applyBorder="1"/>
    <xf numFmtId="0" fontId="10" fillId="4" borderId="0" xfId="2" applyNumberFormat="1" applyFont="1" applyFill="1" applyBorder="1"/>
    <xf numFmtId="164" fontId="10" fillId="4" borderId="0" xfId="2" applyFont="1" applyFill="1" applyBorder="1"/>
    <xf numFmtId="0" fontId="0" fillId="4" borderId="0" xfId="0" applyFill="1"/>
    <xf numFmtId="0" fontId="10" fillId="4" borderId="0" xfId="0" applyFont="1" applyFill="1"/>
    <xf numFmtId="0" fontId="4" fillId="4" borderId="0" xfId="2" applyNumberFormat="1" applyFont="1" applyFill="1" applyBorder="1"/>
    <xf numFmtId="0" fontId="59" fillId="4" borderId="0" xfId="0" applyFont="1" applyFill="1"/>
    <xf numFmtId="164" fontId="12" fillId="4" borderId="0" xfId="2" applyFont="1" applyFill="1"/>
    <xf numFmtId="164" fontId="4" fillId="4" borderId="0" xfId="2" applyFont="1" applyFill="1"/>
    <xf numFmtId="164" fontId="8" fillId="4" borderId="0" xfId="2" applyFont="1" applyFill="1"/>
    <xf numFmtId="164" fontId="13" fillId="4" borderId="0" xfId="2" applyFont="1" applyFill="1"/>
    <xf numFmtId="164" fontId="10" fillId="4" borderId="0" xfId="2" applyFont="1" applyFill="1"/>
    <xf numFmtId="164" fontId="61" fillId="19" borderId="0" xfId="2" applyFont="1" applyFill="1" applyBorder="1"/>
    <xf numFmtId="164" fontId="61" fillId="4" borderId="0" xfId="2" applyFont="1" applyFill="1" applyBorder="1"/>
    <xf numFmtId="0" fontId="56" fillId="4" borderId="0" xfId="2" applyNumberFormat="1" applyFont="1" applyFill="1" applyBorder="1" applyAlignment="1">
      <alignment horizontal="center"/>
    </xf>
    <xf numFmtId="0" fontId="57" fillId="4" borderId="0" xfId="2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10" fillId="4" borderId="0" xfId="2" applyFont="1" applyFill="1" applyBorder="1" applyAlignment="1">
      <alignment horizontal="center"/>
    </xf>
    <xf numFmtId="164" fontId="8" fillId="4" borderId="0" xfId="2" applyFont="1" applyFill="1" applyBorder="1" applyAlignment="1">
      <alignment horizontal="center"/>
    </xf>
    <xf numFmtId="164" fontId="4" fillId="6" borderId="0" xfId="2" applyFont="1" applyFill="1" applyBorder="1"/>
    <xf numFmtId="0" fontId="4" fillId="6" borderId="0" xfId="2" applyNumberFormat="1" applyFont="1" applyFill="1" applyBorder="1"/>
    <xf numFmtId="164" fontId="13" fillId="6" borderId="0" xfId="2" applyFont="1" applyFill="1" applyBorder="1" applyAlignment="1">
      <alignment horizontal="center"/>
    </xf>
    <xf numFmtId="0" fontId="10" fillId="6" borderId="0" xfId="2" applyNumberFormat="1" applyFont="1" applyFill="1" applyBorder="1"/>
    <xf numFmtId="164" fontId="8" fillId="6" borderId="0" xfId="2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 vertical="center"/>
    </xf>
    <xf numFmtId="164" fontId="9" fillId="6" borderId="0" xfId="2" applyFont="1" applyFill="1" applyBorder="1" applyAlignment="1">
      <alignment vertical="center"/>
    </xf>
    <xf numFmtId="43" fontId="11" fillId="6" borderId="0" xfId="1" applyFont="1" applyFill="1" applyBorder="1" applyAlignment="1">
      <alignment horizontal="center" vertical="center"/>
    </xf>
    <xf numFmtId="165" fontId="10" fillId="6" borderId="0" xfId="2" applyNumberFormat="1" applyFont="1" applyFill="1" applyBorder="1" applyAlignment="1">
      <alignment horizontal="center" vertical="center"/>
    </xf>
    <xf numFmtId="164" fontId="8" fillId="6" borderId="0" xfId="2" applyFont="1" applyFill="1" applyBorder="1" applyAlignment="1">
      <alignment vertical="center"/>
    </xf>
    <xf numFmtId="164" fontId="12" fillId="6" borderId="0" xfId="2" applyFont="1" applyFill="1" applyBorder="1" applyAlignment="1">
      <alignment vertical="center"/>
    </xf>
    <xf numFmtId="164" fontId="7" fillId="6" borderId="0" xfId="2" applyFont="1" applyFill="1" applyBorder="1" applyAlignment="1">
      <alignment vertical="center"/>
    </xf>
    <xf numFmtId="164" fontId="17" fillId="6" borderId="0" xfId="2" applyFont="1" applyFill="1" applyBorder="1" applyAlignment="1">
      <alignment vertical="center"/>
    </xf>
    <xf numFmtId="2" fontId="5" fillId="0" borderId="2" xfId="2" applyNumberFormat="1" applyFont="1" applyBorder="1" applyAlignment="1">
      <alignment horizontal="center" vertical="center"/>
    </xf>
    <xf numFmtId="0" fontId="15" fillId="4" borderId="2" xfId="2" applyNumberFormat="1" applyFont="1" applyFill="1" applyBorder="1" applyAlignment="1">
      <alignment horizontal="center" vertical="center"/>
    </xf>
    <xf numFmtId="164" fontId="70" fillId="6" borderId="0" xfId="2" applyFont="1" applyFill="1"/>
    <xf numFmtId="164" fontId="71" fillId="6" borderId="0" xfId="2" applyFont="1" applyFill="1"/>
    <xf numFmtId="164" fontId="72" fillId="6" borderId="0" xfId="2" applyFont="1" applyFill="1"/>
    <xf numFmtId="0" fontId="67" fillId="6" borderId="0" xfId="0" applyFont="1" applyFill="1"/>
    <xf numFmtId="164" fontId="10" fillId="6" borderId="0" xfId="2" applyFont="1" applyFill="1"/>
    <xf numFmtId="164" fontId="8" fillId="6" borderId="0" xfId="2" applyFont="1" applyFill="1"/>
    <xf numFmtId="0" fontId="14" fillId="4" borderId="0" xfId="2" applyNumberFormat="1" applyFont="1" applyFill="1" applyBorder="1" applyAlignment="1">
      <alignment horizontal="center" vertical="center"/>
    </xf>
    <xf numFmtId="2" fontId="5" fillId="4" borderId="0" xfId="1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/>
    </xf>
    <xf numFmtId="0" fontId="69" fillId="6" borderId="0" xfId="0" applyFont="1" applyFill="1" applyAlignment="1">
      <alignment vertical="center"/>
    </xf>
    <xf numFmtId="164" fontId="60" fillId="6" borderId="0" xfId="2" applyFont="1" applyFill="1" applyBorder="1" applyAlignment="1">
      <alignment vertical="center"/>
    </xf>
    <xf numFmtId="0" fontId="60" fillId="0" borderId="2" xfId="0" applyFont="1" applyBorder="1" applyAlignment="1">
      <alignment horizontal="center" vertical="center"/>
    </xf>
    <xf numFmtId="164" fontId="60" fillId="9" borderId="0" xfId="2" applyFont="1" applyFill="1" applyBorder="1" applyAlignment="1">
      <alignment vertical="center"/>
    </xf>
    <xf numFmtId="164" fontId="10" fillId="6" borderId="0" xfId="2" applyFont="1" applyFill="1" applyBorder="1" applyAlignment="1">
      <alignment vertical="center"/>
    </xf>
    <xf numFmtId="164" fontId="17" fillId="6" borderId="0" xfId="2" applyFont="1" applyFill="1" applyAlignment="1">
      <alignment vertical="center"/>
    </xf>
    <xf numFmtId="2" fontId="11" fillId="0" borderId="2" xfId="2" applyNumberFormat="1" applyFont="1" applyBorder="1" applyAlignment="1">
      <alignment horizontal="center" vertical="center"/>
    </xf>
    <xf numFmtId="0" fontId="60" fillId="0" borderId="2" xfId="1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60" fillId="0" borderId="2" xfId="2" applyNumberFormat="1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/>
    </xf>
    <xf numFmtId="164" fontId="64" fillId="6" borderId="0" xfId="2" applyFont="1" applyFill="1" applyBorder="1" applyAlignment="1">
      <alignment vertical="center"/>
    </xf>
    <xf numFmtId="165" fontId="86" fillId="6" borderId="0" xfId="2" applyNumberFormat="1" applyFont="1" applyFill="1" applyBorder="1" applyAlignment="1">
      <alignment horizontal="center" vertical="center"/>
    </xf>
    <xf numFmtId="164" fontId="87" fillId="6" borderId="0" xfId="2" applyFont="1" applyFill="1" applyBorder="1" applyAlignment="1">
      <alignment horizontal="center" vertical="center"/>
    </xf>
    <xf numFmtId="0" fontId="87" fillId="6" borderId="0" xfId="0" applyFont="1" applyFill="1" applyAlignment="1">
      <alignment horizontal="center" vertical="center"/>
    </xf>
    <xf numFmtId="0" fontId="85" fillId="6" borderId="0" xfId="0" applyFont="1" applyFill="1" applyAlignment="1">
      <alignment horizontal="center" vertical="center"/>
    </xf>
    <xf numFmtId="164" fontId="85" fillId="6" borderId="0" xfId="2" applyFont="1" applyFill="1" applyBorder="1" applyAlignment="1">
      <alignment horizontal="center" vertical="center"/>
    </xf>
    <xf numFmtId="164" fontId="87" fillId="7" borderId="0" xfId="2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8" fillId="6" borderId="0" xfId="0" applyFont="1" applyFill="1" applyAlignment="1">
      <alignment horizontal="center" vertical="center"/>
    </xf>
    <xf numFmtId="0" fontId="67" fillId="6" borderId="0" xfId="0" applyFont="1" applyFill="1" applyAlignment="1">
      <alignment vertical="center"/>
    </xf>
    <xf numFmtId="0" fontId="67" fillId="4" borderId="0" xfId="0" applyFont="1" applyFill="1" applyAlignment="1">
      <alignment vertical="center"/>
    </xf>
    <xf numFmtId="164" fontId="73" fillId="6" borderId="0" xfId="2" applyFont="1" applyFill="1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16" fontId="4" fillId="4" borderId="0" xfId="2" applyNumberFormat="1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center" vertical="center"/>
    </xf>
    <xf numFmtId="164" fontId="60" fillId="4" borderId="0" xfId="2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vertical="center"/>
    </xf>
    <xf numFmtId="164" fontId="10" fillId="4" borderId="0" xfId="2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3" fillId="7" borderId="0" xfId="2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64" fontId="6" fillId="8" borderId="0" xfId="2" applyFont="1" applyFill="1" applyBorder="1" applyAlignment="1">
      <alignment vertical="center"/>
    </xf>
    <xf numFmtId="164" fontId="2" fillId="6" borderId="0" xfId="2" applyFill="1" applyBorder="1" applyAlignment="1">
      <alignment vertical="center"/>
    </xf>
    <xf numFmtId="164" fontId="2" fillId="6" borderId="0" xfId="2" applyFill="1" applyAlignment="1">
      <alignment vertical="center"/>
    </xf>
    <xf numFmtId="0" fontId="0" fillId="6" borderId="0" xfId="0" applyFill="1" applyAlignment="1">
      <alignment vertical="center"/>
    </xf>
    <xf numFmtId="0" fontId="14" fillId="8" borderId="0" xfId="2" applyNumberFormat="1" applyFont="1" applyFill="1" applyBorder="1" applyAlignment="1">
      <alignment horizontal="center" vertical="center"/>
    </xf>
    <xf numFmtId="2" fontId="5" fillId="8" borderId="0" xfId="2" applyNumberFormat="1" applyFont="1" applyFill="1" applyBorder="1" applyAlignment="1">
      <alignment horizontal="center" vertical="center"/>
    </xf>
    <xf numFmtId="164" fontId="7" fillId="4" borderId="0" xfId="2" applyFont="1" applyFill="1" applyBorder="1" applyAlignment="1">
      <alignment vertical="center"/>
    </xf>
    <xf numFmtId="0" fontId="8" fillId="4" borderId="0" xfId="2" applyNumberFormat="1" applyFont="1" applyFill="1" applyBorder="1" applyAlignment="1">
      <alignment vertical="center"/>
    </xf>
    <xf numFmtId="0" fontId="17" fillId="4" borderId="0" xfId="2" applyNumberFormat="1" applyFont="1" applyFill="1" applyBorder="1" applyAlignment="1">
      <alignment horizontal="center" vertical="center"/>
    </xf>
    <xf numFmtId="0" fontId="15" fillId="4" borderId="0" xfId="2" applyNumberFormat="1" applyFont="1" applyFill="1" applyBorder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2" applyNumberFormat="1" applyFont="1" applyFill="1" applyBorder="1" applyAlignment="1">
      <alignment horizontal="center" vertical="center"/>
    </xf>
    <xf numFmtId="164" fontId="12" fillId="4" borderId="0" xfId="2" applyFont="1" applyFill="1" applyBorder="1" applyAlignment="1">
      <alignment vertical="center"/>
    </xf>
    <xf numFmtId="164" fontId="8" fillId="4" borderId="0" xfId="2" applyFont="1" applyFill="1" applyBorder="1" applyAlignment="1">
      <alignment vertical="center"/>
    </xf>
    <xf numFmtId="164" fontId="18" fillId="4" borderId="0" xfId="2" applyFont="1" applyFill="1" applyBorder="1" applyAlignment="1">
      <alignment vertical="center"/>
    </xf>
    <xf numFmtId="164" fontId="5" fillId="4" borderId="0" xfId="2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4" fontId="80" fillId="3" borderId="2" xfId="2" applyFont="1" applyFill="1" applyBorder="1" applyAlignment="1">
      <alignment vertical="center"/>
    </xf>
    <xf numFmtId="164" fontId="63" fillId="3" borderId="2" xfId="2" applyFont="1" applyFill="1" applyBorder="1" applyAlignment="1">
      <alignment horizontal="center" vertical="center"/>
    </xf>
    <xf numFmtId="164" fontId="80" fillId="3" borderId="2" xfId="2" applyFont="1" applyFill="1" applyBorder="1" applyAlignment="1">
      <alignment horizontal="center" vertical="center"/>
    </xf>
    <xf numFmtId="164" fontId="92" fillId="3" borderId="2" xfId="2" applyFont="1" applyFill="1" applyBorder="1" applyAlignment="1">
      <alignment horizontal="center" vertical="center"/>
    </xf>
    <xf numFmtId="0" fontId="60" fillId="0" borderId="2" xfId="2" applyNumberFormat="1" applyFont="1" applyBorder="1" applyAlignment="1">
      <alignment vertical="center"/>
    </xf>
    <xf numFmtId="2" fontId="5" fillId="0" borderId="2" xfId="1" applyNumberFormat="1" applyFont="1" applyFill="1" applyBorder="1" applyAlignment="1">
      <alignment horizontal="center" vertical="center"/>
    </xf>
    <xf numFmtId="0" fontId="17" fillId="0" borderId="2" xfId="2" applyNumberFormat="1" applyFont="1" applyBorder="1" applyAlignment="1">
      <alignment horizontal="center" vertical="center"/>
    </xf>
    <xf numFmtId="0" fontId="60" fillId="4" borderId="2" xfId="2" applyNumberFormat="1" applyFont="1" applyFill="1" applyBorder="1" applyAlignment="1">
      <alignment vertical="center"/>
    </xf>
    <xf numFmtId="0" fontId="17" fillId="4" borderId="2" xfId="2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164" fontId="5" fillId="3" borderId="2" xfId="2" applyFont="1" applyFill="1" applyBorder="1" applyAlignment="1">
      <alignment vertical="center"/>
    </xf>
    <xf numFmtId="164" fontId="14" fillId="3" borderId="2" xfId="2" applyFont="1" applyFill="1" applyBorder="1" applyAlignment="1">
      <alignment horizontal="center" vertical="center"/>
    </xf>
    <xf numFmtId="164" fontId="5" fillId="3" borderId="2" xfId="2" applyFont="1" applyFill="1" applyBorder="1" applyAlignment="1">
      <alignment horizontal="center" vertical="center"/>
    </xf>
    <xf numFmtId="164" fontId="60" fillId="3" borderId="2" xfId="2" applyFont="1" applyFill="1" applyBorder="1" applyAlignment="1">
      <alignment horizontal="center" vertical="center"/>
    </xf>
    <xf numFmtId="2" fontId="11" fillId="0" borderId="2" xfId="1" applyNumberFormat="1" applyFont="1" applyFill="1" applyBorder="1" applyAlignment="1">
      <alignment horizontal="center" vertical="center"/>
    </xf>
    <xf numFmtId="0" fontId="60" fillId="0" borderId="2" xfId="0" applyFont="1" applyBorder="1" applyAlignment="1">
      <alignment vertical="center"/>
    </xf>
    <xf numFmtId="2" fontId="11" fillId="4" borderId="2" xfId="1" applyNumberFormat="1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1" fontId="17" fillId="0" borderId="2" xfId="2" applyNumberFormat="1" applyFont="1" applyBorder="1" applyAlignment="1">
      <alignment horizontal="center" vertical="center"/>
    </xf>
    <xf numFmtId="0" fontId="60" fillId="4" borderId="2" xfId="1" applyNumberFormat="1" applyFont="1" applyFill="1" applyBorder="1" applyAlignment="1">
      <alignment horizontal="center" vertical="center"/>
    </xf>
    <xf numFmtId="164" fontId="75" fillId="7" borderId="0" xfId="2" applyFont="1" applyFill="1" applyBorder="1" applyAlignment="1">
      <alignment vertical="center"/>
    </xf>
    <xf numFmtId="164" fontId="76" fillId="8" borderId="0" xfId="2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164" fontId="77" fillId="6" borderId="0" xfId="2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164" fontId="77" fillId="6" borderId="0" xfId="2" applyFont="1" applyFill="1" applyAlignment="1">
      <alignment vertical="center"/>
    </xf>
    <xf numFmtId="0" fontId="8" fillId="8" borderId="0" xfId="2" applyNumberFormat="1" applyFont="1" applyFill="1" applyBorder="1" applyAlignment="1">
      <alignment vertical="center"/>
    </xf>
    <xf numFmtId="0" fontId="40" fillId="8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center" vertical="center"/>
    </xf>
    <xf numFmtId="2" fontId="11" fillId="4" borderId="0" xfId="2" applyNumberFormat="1" applyFont="1" applyFill="1" applyBorder="1" applyAlignment="1">
      <alignment horizontal="center" vertical="center"/>
    </xf>
    <xf numFmtId="0" fontId="40" fillId="4" borderId="0" xfId="1" applyNumberFormat="1" applyFont="1" applyFill="1" applyBorder="1" applyAlignment="1">
      <alignment horizontal="center" vertical="center"/>
    </xf>
    <xf numFmtId="0" fontId="41" fillId="4" borderId="0" xfId="2" applyNumberFormat="1" applyFont="1" applyFill="1" applyBorder="1" applyAlignment="1">
      <alignment horizontal="center" vertical="center"/>
    </xf>
    <xf numFmtId="0" fontId="40" fillId="4" borderId="0" xfId="2" applyNumberFormat="1" applyFont="1" applyFill="1" applyBorder="1" applyAlignment="1">
      <alignment horizontal="center"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1" fillId="6" borderId="0" xfId="0" applyFont="1" applyFill="1" applyAlignment="1">
      <alignment horizontal="center" vertical="center"/>
    </xf>
    <xf numFmtId="0" fontId="8" fillId="6" borderId="0" xfId="2" applyNumberFormat="1" applyFont="1" applyFill="1" applyBorder="1" applyAlignment="1">
      <alignment vertical="center"/>
    </xf>
    <xf numFmtId="0" fontId="15" fillId="6" borderId="0" xfId="2" applyNumberFormat="1" applyFont="1" applyFill="1" applyBorder="1" applyAlignment="1">
      <alignment horizontal="center" vertical="center"/>
    </xf>
    <xf numFmtId="0" fontId="17" fillId="6" borderId="0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17" fillId="4" borderId="0" xfId="2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4" fontId="4" fillId="10" borderId="0" xfId="2" applyFont="1" applyFill="1" applyBorder="1" applyAlignment="1">
      <alignment vertical="center"/>
    </xf>
    <xf numFmtId="164" fontId="16" fillId="10" borderId="0" xfId="2" applyFont="1" applyFill="1" applyBorder="1" applyAlignment="1">
      <alignment horizontal="center" vertical="center"/>
    </xf>
    <xf numFmtId="164" fontId="5" fillId="10" borderId="0" xfId="2" applyFont="1" applyFill="1" applyBorder="1" applyAlignment="1">
      <alignment horizontal="center" vertical="center"/>
    </xf>
    <xf numFmtId="164" fontId="6" fillId="10" borderId="0" xfId="2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vertical="center"/>
    </xf>
    <xf numFmtId="165" fontId="86" fillId="0" borderId="2" xfId="2" applyNumberFormat="1" applyFont="1" applyBorder="1" applyAlignment="1">
      <alignment horizontal="center" vertical="center"/>
    </xf>
    <xf numFmtId="164" fontId="36" fillId="6" borderId="0" xfId="2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5" fontId="27" fillId="10" borderId="0" xfId="2" applyNumberFormat="1" applyFont="1" applyFill="1" applyBorder="1" applyAlignment="1">
      <alignment vertical="center"/>
    </xf>
    <xf numFmtId="164" fontId="28" fillId="4" borderId="0" xfId="2" applyFont="1" applyFill="1" applyAlignment="1">
      <alignment vertical="center"/>
    </xf>
    <xf numFmtId="164" fontId="83" fillId="6" borderId="0" xfId="2" applyFont="1" applyFill="1" applyBorder="1" applyAlignment="1">
      <alignment vertical="center"/>
    </xf>
    <xf numFmtId="164" fontId="90" fillId="2" borderId="2" xfId="2" applyFont="1" applyFill="1" applyBorder="1" applyAlignment="1">
      <alignment horizontal="center" vertical="center"/>
    </xf>
    <xf numFmtId="165" fontId="91" fillId="2" borderId="2" xfId="2" applyNumberFormat="1" applyFont="1" applyFill="1" applyBorder="1" applyAlignment="1">
      <alignment horizontal="center" vertical="center"/>
    </xf>
    <xf numFmtId="167" fontId="31" fillId="4" borderId="0" xfId="0" applyNumberFormat="1" applyFont="1" applyFill="1" applyAlignment="1">
      <alignment vertical="center"/>
    </xf>
    <xf numFmtId="164" fontId="2" fillId="4" borderId="0" xfId="2" applyFill="1" applyAlignment="1">
      <alignment vertical="center"/>
    </xf>
    <xf numFmtId="167" fontId="2" fillId="4" borderId="0" xfId="0" applyNumberFormat="1" applyFont="1" applyFill="1" applyAlignment="1">
      <alignment vertical="center"/>
    </xf>
    <xf numFmtId="165" fontId="30" fillId="6" borderId="0" xfId="2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165" fontId="30" fillId="4" borderId="0" xfId="2" applyNumberFormat="1" applyFont="1" applyFill="1" applyAlignment="1">
      <alignment vertical="center"/>
    </xf>
    <xf numFmtId="0" fontId="84" fillId="6" borderId="0" xfId="0" applyFont="1" applyFill="1" applyAlignment="1">
      <alignment vertical="center"/>
    </xf>
    <xf numFmtId="164" fontId="25" fillId="6" borderId="0" xfId="2" applyFont="1" applyFill="1" applyAlignment="1">
      <alignment vertical="center"/>
    </xf>
    <xf numFmtId="164" fontId="23" fillId="6" borderId="0" xfId="2" applyFont="1" applyFill="1" applyAlignment="1">
      <alignment vertical="center"/>
    </xf>
    <xf numFmtId="0" fontId="7" fillId="4" borderId="0" xfId="0" applyFont="1" applyFill="1" applyAlignment="1">
      <alignment vertical="center"/>
    </xf>
    <xf numFmtId="165" fontId="7" fillId="4" borderId="0" xfId="2" applyNumberFormat="1" applyFont="1" applyFill="1" applyBorder="1" applyAlignment="1">
      <alignment vertical="center"/>
    </xf>
    <xf numFmtId="166" fontId="24" fillId="4" borderId="0" xfId="2" applyNumberFormat="1" applyFont="1" applyFill="1" applyBorder="1" applyAlignment="1">
      <alignment vertical="center"/>
    </xf>
    <xf numFmtId="164" fontId="32" fillId="4" borderId="0" xfId="2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64" fontId="33" fillId="4" borderId="0" xfId="2" applyFont="1" applyFill="1" applyBorder="1" applyAlignment="1">
      <alignment vertical="center"/>
    </xf>
    <xf numFmtId="164" fontId="23" fillId="4" borderId="0" xfId="2" applyFont="1" applyFill="1" applyAlignment="1">
      <alignment vertical="center"/>
    </xf>
    <xf numFmtId="15" fontId="29" fillId="4" borderId="0" xfId="0" applyNumberFormat="1" applyFont="1" applyFill="1" applyAlignment="1">
      <alignment vertical="center"/>
    </xf>
    <xf numFmtId="0" fontId="32" fillId="4" borderId="0" xfId="2" applyNumberFormat="1" applyFont="1" applyFill="1" applyBorder="1" applyAlignment="1">
      <alignment horizontal="center" vertical="center"/>
    </xf>
    <xf numFmtId="164" fontId="32" fillId="4" borderId="0" xfId="2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164" fontId="33" fillId="4" borderId="0" xfId="2" applyFont="1" applyFill="1" applyBorder="1" applyAlignment="1">
      <alignment horizontal="center" vertical="center"/>
    </xf>
    <xf numFmtId="164" fontId="32" fillId="16" borderId="0" xfId="2" applyFont="1" applyFill="1" applyBorder="1" applyAlignment="1">
      <alignment horizontal="center" vertical="center"/>
    </xf>
    <xf numFmtId="165" fontId="11" fillId="4" borderId="0" xfId="2" applyNumberFormat="1" applyFont="1" applyFill="1" applyBorder="1" applyAlignment="1">
      <alignment horizontal="center" vertical="center"/>
    </xf>
    <xf numFmtId="164" fontId="25" fillId="4" borderId="0" xfId="2" applyFont="1" applyFill="1" applyAlignment="1">
      <alignment vertical="center"/>
    </xf>
    <xf numFmtId="164" fontId="25" fillId="4" borderId="0" xfId="2" applyFont="1" applyFill="1" applyBorder="1" applyAlignment="1">
      <alignment vertical="center"/>
    </xf>
    <xf numFmtId="15" fontId="95" fillId="0" borderId="2" xfId="0" applyNumberFormat="1" applyFont="1" applyBorder="1" applyAlignment="1">
      <alignment horizontal="center" vertical="center"/>
    </xf>
    <xf numFmtId="166" fontId="95" fillId="0" borderId="2" xfId="2" applyNumberFormat="1" applyFont="1" applyBorder="1" applyAlignment="1">
      <alignment horizontal="center" vertical="center"/>
    </xf>
    <xf numFmtId="0" fontId="89" fillId="0" borderId="2" xfId="2" applyNumberFormat="1" applyFont="1" applyBorder="1" applyAlignment="1">
      <alignment horizontal="center" vertical="center"/>
    </xf>
    <xf numFmtId="164" fontId="89" fillId="0" borderId="2" xfId="2" applyFont="1" applyBorder="1" applyAlignment="1">
      <alignment horizontal="center" vertical="center"/>
    </xf>
    <xf numFmtId="0" fontId="89" fillId="4" borderId="2" xfId="2" applyNumberFormat="1" applyFont="1" applyFill="1" applyBorder="1" applyAlignment="1">
      <alignment horizontal="center" vertical="center"/>
    </xf>
    <xf numFmtId="164" fontId="89" fillId="4" borderId="2" xfId="2" applyFont="1" applyFill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4" borderId="2" xfId="0" applyFont="1" applyFill="1" applyBorder="1" applyAlignment="1">
      <alignment horizontal="center" vertical="center"/>
    </xf>
    <xf numFmtId="164" fontId="96" fillId="16" borderId="2" xfId="2" applyFont="1" applyFill="1" applyBorder="1" applyAlignment="1">
      <alignment horizontal="center" vertical="center"/>
    </xf>
    <xf numFmtId="168" fontId="89" fillId="0" borderId="2" xfId="2" applyNumberFormat="1" applyFont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>
      <alignment vertical="center"/>
    </xf>
    <xf numFmtId="164" fontId="45" fillId="4" borderId="0" xfId="2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67" fillId="4" borderId="15" xfId="0" applyFont="1" applyFill="1" applyBorder="1" applyAlignment="1">
      <alignment vertical="center"/>
    </xf>
    <xf numFmtId="0" fontId="60" fillId="4" borderId="2" xfId="2" applyNumberFormat="1" applyFont="1" applyFill="1" applyBorder="1" applyAlignment="1">
      <alignment horizontal="left" vertical="center"/>
    </xf>
    <xf numFmtId="2" fontId="15" fillId="4" borderId="2" xfId="2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left" vertical="center"/>
    </xf>
    <xf numFmtId="2" fontId="14" fillId="10" borderId="2" xfId="2" applyNumberFormat="1" applyFont="1" applyFill="1" applyBorder="1" applyAlignment="1">
      <alignment horizontal="center" vertical="center"/>
    </xf>
    <xf numFmtId="0" fontId="8" fillId="4" borderId="9" xfId="2" applyNumberFormat="1" applyFont="1" applyFill="1" applyBorder="1" applyAlignment="1">
      <alignment vertical="center"/>
    </xf>
    <xf numFmtId="0" fontId="15" fillId="4" borderId="20" xfId="2" applyNumberFormat="1" applyFont="1" applyFill="1" applyBorder="1" applyAlignment="1">
      <alignment horizontal="center" vertical="center"/>
    </xf>
    <xf numFmtId="0" fontId="17" fillId="4" borderId="2" xfId="2" applyNumberFormat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60" fillId="10" borderId="2" xfId="2" applyNumberFormat="1" applyFont="1" applyFill="1" applyBorder="1" applyAlignment="1">
      <alignment horizontal="left" vertical="center"/>
    </xf>
    <xf numFmtId="2" fontId="15" fillId="10" borderId="2" xfId="2" applyNumberFormat="1" applyFont="1" applyFill="1" applyBorder="1" applyAlignment="1">
      <alignment horizontal="center" vertical="center"/>
    </xf>
    <xf numFmtId="164" fontId="94" fillId="12" borderId="12" xfId="2" applyFont="1" applyFill="1" applyBorder="1" applyAlignment="1">
      <alignment vertical="center"/>
    </xf>
    <xf numFmtId="164" fontId="94" fillId="13" borderId="13" xfId="2" applyFont="1" applyFill="1" applyBorder="1" applyAlignment="1">
      <alignment horizontal="center" vertical="center"/>
    </xf>
    <xf numFmtId="164" fontId="94" fillId="14" borderId="13" xfId="2" applyFont="1" applyFill="1" applyBorder="1" applyAlignment="1">
      <alignment vertical="center"/>
    </xf>
    <xf numFmtId="164" fontId="94" fillId="12" borderId="13" xfId="2" applyFont="1" applyFill="1" applyBorder="1" applyAlignment="1">
      <alignment vertical="center"/>
    </xf>
    <xf numFmtId="164" fontId="94" fillId="14" borderId="14" xfId="2" applyFont="1" applyFill="1" applyBorder="1" applyAlignment="1">
      <alignment vertical="center"/>
    </xf>
    <xf numFmtId="0" fontId="4" fillId="4" borderId="12" xfId="2" applyNumberFormat="1" applyFont="1" applyFill="1" applyBorder="1" applyAlignment="1">
      <alignment vertical="center"/>
    </xf>
    <xf numFmtId="16" fontId="4" fillId="4" borderId="13" xfId="2" applyNumberFormat="1" applyFont="1" applyFill="1" applyBorder="1" applyAlignment="1">
      <alignment horizontal="center" vertical="center"/>
    </xf>
    <xf numFmtId="0" fontId="60" fillId="4" borderId="13" xfId="2" applyNumberFormat="1" applyFont="1" applyFill="1" applyBorder="1" applyAlignment="1">
      <alignment horizontal="center" vertical="center"/>
    </xf>
    <xf numFmtId="0" fontId="14" fillId="4" borderId="13" xfId="2" applyNumberFormat="1" applyFont="1" applyFill="1" applyBorder="1" applyAlignment="1">
      <alignment horizontal="center" vertical="center"/>
    </xf>
    <xf numFmtId="0" fontId="10" fillId="4" borderId="13" xfId="2" applyNumberFormat="1" applyFont="1" applyFill="1" applyBorder="1" applyAlignment="1">
      <alignment horizontal="center" vertical="center"/>
    </xf>
    <xf numFmtId="0" fontId="14" fillId="4" borderId="14" xfId="2" applyNumberFormat="1" applyFont="1" applyFill="1" applyBorder="1" applyAlignment="1">
      <alignment horizontal="center" vertical="center"/>
    </xf>
    <xf numFmtId="0" fontId="4" fillId="4" borderId="15" xfId="2" applyNumberFormat="1" applyFont="1" applyFill="1" applyBorder="1" applyAlignment="1">
      <alignment vertical="center"/>
    </xf>
    <xf numFmtId="0" fontId="14" fillId="4" borderId="4" xfId="2" applyNumberFormat="1" applyFont="1" applyFill="1" applyBorder="1" applyAlignment="1">
      <alignment horizontal="center" vertical="center"/>
    </xf>
    <xf numFmtId="164" fontId="4" fillId="4" borderId="15" xfId="2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58" fillId="4" borderId="15" xfId="0" applyFont="1" applyFill="1" applyBorder="1" applyAlignment="1">
      <alignment vertical="center"/>
    </xf>
    <xf numFmtId="16" fontId="58" fillId="4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6" fontId="4" fillId="4" borderId="3" xfId="2" applyNumberFormat="1" applyFont="1" applyFill="1" applyBorder="1" applyAlignment="1">
      <alignment horizontal="center" vertical="center"/>
    </xf>
    <xf numFmtId="0" fontId="14" fillId="4" borderId="3" xfId="2" applyNumberFormat="1" applyFont="1" applyFill="1" applyBorder="1" applyAlignment="1">
      <alignment horizontal="center" vertical="center"/>
    </xf>
    <xf numFmtId="0" fontId="14" fillId="4" borderId="20" xfId="2" applyNumberFormat="1" applyFont="1" applyFill="1" applyBorder="1" applyAlignment="1">
      <alignment horizontal="center" vertical="center"/>
    </xf>
    <xf numFmtId="164" fontId="14" fillId="8" borderId="5" xfId="2" applyFont="1" applyFill="1" applyBorder="1" applyAlignment="1">
      <alignment horizontal="center" vertical="center"/>
    </xf>
    <xf numFmtId="164" fontId="5" fillId="8" borderId="5" xfId="2" applyFont="1" applyFill="1" applyBorder="1" applyAlignment="1">
      <alignment vertical="center"/>
    </xf>
    <xf numFmtId="164" fontId="4" fillId="11" borderId="12" xfId="2" applyFont="1" applyFill="1" applyBorder="1" applyAlignment="1">
      <alignment horizontal="center"/>
    </xf>
    <xf numFmtId="164" fontId="4" fillId="11" borderId="13" xfId="2" applyFont="1" applyFill="1" applyBorder="1" applyAlignment="1">
      <alignment horizontal="center"/>
    </xf>
    <xf numFmtId="164" fontId="4" fillId="11" borderId="14" xfId="2" applyFont="1" applyFill="1" applyBorder="1" applyAlignment="1">
      <alignment horizontal="center"/>
    </xf>
    <xf numFmtId="2" fontId="5" fillId="4" borderId="13" xfId="1" applyNumberFormat="1" applyFont="1" applyFill="1" applyBorder="1" applyAlignment="1">
      <alignment horizontal="center" vertical="center"/>
    </xf>
    <xf numFmtId="0" fontId="62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4" fillId="4" borderId="15" xfId="2" applyNumberFormat="1" applyFont="1" applyFill="1" applyBorder="1" applyAlignment="1">
      <alignment horizontal="left" vertical="center"/>
    </xf>
    <xf numFmtId="2" fontId="5" fillId="4" borderId="3" xfId="1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164" fontId="17" fillId="4" borderId="21" xfId="2" applyFont="1" applyFill="1" applyBorder="1" applyAlignment="1">
      <alignment horizontal="center"/>
    </xf>
    <xf numFmtId="0" fontId="10" fillId="0" borderId="2" xfId="2" applyNumberFormat="1" applyFont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9" fillId="4" borderId="2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6" fontId="95" fillId="6" borderId="0" xfId="2" applyNumberFormat="1" applyFont="1" applyFill="1" applyBorder="1" applyAlignment="1">
      <alignment horizontal="center" vertical="center"/>
    </xf>
    <xf numFmtId="15" fontId="95" fillId="6" borderId="0" xfId="0" applyNumberFormat="1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164" fontId="17" fillId="4" borderId="5" xfId="2" applyFont="1" applyFill="1" applyBorder="1" applyAlignment="1">
      <alignment horizontal="center"/>
    </xf>
    <xf numFmtId="0" fontId="4" fillId="4" borderId="12" xfId="2" applyNumberFormat="1" applyFont="1" applyFill="1" applyBorder="1" applyAlignment="1">
      <alignment horizontal="left" vertical="center"/>
    </xf>
    <xf numFmtId="0" fontId="67" fillId="4" borderId="12" xfId="0" applyFont="1" applyFill="1" applyBorder="1" applyAlignment="1">
      <alignment vertical="center"/>
    </xf>
    <xf numFmtId="0" fontId="67" fillId="4" borderId="13" xfId="0" applyFont="1" applyFill="1" applyBorder="1" applyAlignment="1">
      <alignment vertical="center"/>
    </xf>
    <xf numFmtId="0" fontId="78" fillId="4" borderId="13" xfId="0" applyFont="1" applyFill="1" applyBorder="1" applyAlignment="1">
      <alignment horizontal="center" vertical="center"/>
    </xf>
    <xf numFmtId="0" fontId="79" fillId="4" borderId="13" xfId="0" applyFont="1" applyFill="1" applyBorder="1" applyAlignment="1">
      <alignment horizontal="center" vertical="center"/>
    </xf>
    <xf numFmtId="0" fontId="67" fillId="4" borderId="13" xfId="0" applyFont="1" applyFill="1" applyBorder="1" applyAlignment="1">
      <alignment horizontal="center" vertical="center"/>
    </xf>
    <xf numFmtId="0" fontId="67" fillId="4" borderId="14" xfId="0" applyFont="1" applyFill="1" applyBorder="1" applyAlignment="1">
      <alignment horizontal="center" vertical="center"/>
    </xf>
    <xf numFmtId="0" fontId="80" fillId="4" borderId="0" xfId="0" applyFont="1" applyFill="1" applyAlignment="1">
      <alignment vertical="center"/>
    </xf>
    <xf numFmtId="0" fontId="78" fillId="4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67" fillId="4" borderId="15" xfId="0" applyFont="1" applyFill="1" applyBorder="1" applyAlignment="1">
      <alignment horizontal="center" vertical="center"/>
    </xf>
    <xf numFmtId="0" fontId="66" fillId="4" borderId="0" xfId="0" applyFont="1" applyFill="1" applyAlignment="1">
      <alignment vertical="center"/>
    </xf>
    <xf numFmtId="0" fontId="63" fillId="4" borderId="0" xfId="0" applyFont="1" applyFill="1" applyAlignment="1">
      <alignment horizontal="center" vertical="center"/>
    </xf>
    <xf numFmtId="0" fontId="80" fillId="4" borderId="0" xfId="0" applyFont="1" applyFill="1" applyAlignment="1">
      <alignment horizontal="center" vertical="center"/>
    </xf>
    <xf numFmtId="0" fontId="66" fillId="4" borderId="2" xfId="0" applyFont="1" applyFill="1" applyBorder="1" applyAlignment="1">
      <alignment horizontal="center" vertical="center"/>
    </xf>
    <xf numFmtId="0" fontId="66" fillId="4" borderId="4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3" fillId="4" borderId="2" xfId="0" applyFont="1" applyFill="1" applyBorder="1" applyAlignment="1">
      <alignment horizontal="center" vertical="center"/>
    </xf>
    <xf numFmtId="0" fontId="64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4" borderId="3" xfId="2" applyNumberFormat="1" applyFont="1" applyFill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7" fillId="0" borderId="0" xfId="0" applyFont="1"/>
    <xf numFmtId="0" fontId="98" fillId="0" borderId="0" xfId="0" applyFont="1"/>
    <xf numFmtId="0" fontId="7" fillId="10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16" fontId="79" fillId="4" borderId="22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62" fillId="4" borderId="3" xfId="0" applyFont="1" applyFill="1" applyBorder="1" applyAlignment="1">
      <alignment horizontal="center" vertical="center"/>
    </xf>
    <xf numFmtId="2" fontId="69" fillId="0" borderId="0" xfId="0" applyNumberFormat="1" applyFont="1" applyAlignment="1">
      <alignment horizontal="center"/>
    </xf>
    <xf numFmtId="0" fontId="99" fillId="0" borderId="0" xfId="0" applyFont="1"/>
    <xf numFmtId="0" fontId="69" fillId="0" borderId="0" xfId="0" applyFont="1" applyAlignment="1">
      <alignment horizontal="center"/>
    </xf>
    <xf numFmtId="0" fontId="92" fillId="4" borderId="15" xfId="0" applyFont="1" applyFill="1" applyBorder="1" applyAlignment="1">
      <alignment vertical="center"/>
    </xf>
    <xf numFmtId="0" fontId="58" fillId="4" borderId="15" xfId="0" applyFont="1" applyFill="1" applyBorder="1"/>
    <xf numFmtId="0" fontId="4" fillId="4" borderId="3" xfId="0" applyFont="1" applyFill="1" applyBorder="1" applyAlignment="1">
      <alignment horizontal="left" vertical="center"/>
    </xf>
    <xf numFmtId="0" fontId="58" fillId="4" borderId="0" xfId="0" applyFont="1" applyFill="1" applyAlignment="1">
      <alignment horizontal="center"/>
    </xf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1" fontId="10" fillId="0" borderId="2" xfId="2" applyNumberFormat="1" applyFont="1" applyBorder="1" applyAlignment="1">
      <alignment horizontal="center" vertical="center"/>
    </xf>
    <xf numFmtId="0" fontId="43" fillId="16" borderId="2" xfId="0" applyFont="1" applyFill="1" applyBorder="1" applyAlignment="1">
      <alignment horizontal="center" vertical="center"/>
    </xf>
    <xf numFmtId="0" fontId="92" fillId="4" borderId="12" xfId="0" applyFont="1" applyFill="1" applyBorder="1" applyAlignment="1">
      <alignment horizontal="left" vertical="center"/>
    </xf>
    <xf numFmtId="0" fontId="46" fillId="4" borderId="0" xfId="0" applyFont="1" applyFill="1" applyAlignment="1">
      <alignment vertical="center"/>
    </xf>
    <xf numFmtId="0" fontId="92" fillId="4" borderId="15" xfId="0" applyFont="1" applyFill="1" applyBorder="1" applyAlignment="1">
      <alignment horizontal="left" vertical="center"/>
    </xf>
    <xf numFmtId="0" fontId="93" fillId="6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10" fillId="4" borderId="2" xfId="2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64" fontId="60" fillId="10" borderId="2" xfId="2" applyFont="1" applyFill="1" applyBorder="1" applyAlignment="1">
      <alignment vertical="center"/>
    </xf>
    <xf numFmtId="164" fontId="100" fillId="10" borderId="2" xfId="2" applyFont="1" applyFill="1" applyBorder="1" applyAlignment="1">
      <alignment horizontal="center" vertical="center"/>
    </xf>
    <xf numFmtId="0" fontId="60" fillId="0" borderId="0" xfId="2" applyNumberFormat="1" applyFont="1" applyBorder="1" applyAlignment="1">
      <alignment vertical="center"/>
    </xf>
    <xf numFmtId="164" fontId="7" fillId="10" borderId="0" xfId="2" applyFont="1" applyFill="1" applyBorder="1" applyAlignment="1">
      <alignment vertical="center"/>
    </xf>
    <xf numFmtId="164" fontId="60" fillId="4" borderId="0" xfId="2" applyFont="1" applyFill="1" applyBorder="1" applyAlignment="1">
      <alignment vertical="center"/>
    </xf>
    <xf numFmtId="164" fontId="5" fillId="10" borderId="0" xfId="2" applyFont="1" applyFill="1" applyBorder="1" applyAlignment="1">
      <alignment vertical="center"/>
    </xf>
    <xf numFmtId="166" fontId="95" fillId="4" borderId="0" xfId="2" applyNumberFormat="1" applyFont="1" applyFill="1" applyBorder="1" applyAlignment="1">
      <alignment horizontal="center" vertical="center"/>
    </xf>
    <xf numFmtId="15" fontId="95" fillId="4" borderId="0" xfId="0" applyNumberFormat="1" applyFont="1" applyFill="1" applyAlignment="1">
      <alignment horizontal="center" vertical="center"/>
    </xf>
    <xf numFmtId="164" fontId="89" fillId="4" borderId="0" xfId="2" applyFont="1" applyFill="1" applyBorder="1" applyAlignment="1">
      <alignment horizontal="center" vertical="center"/>
    </xf>
    <xf numFmtId="164" fontId="90" fillId="10" borderId="0" xfId="2" applyFont="1" applyFill="1" applyBorder="1" applyAlignment="1">
      <alignment horizontal="center" vertical="center"/>
    </xf>
    <xf numFmtId="165" fontId="91" fillId="10" borderId="0" xfId="2" applyNumberFormat="1" applyFont="1" applyFill="1" applyBorder="1" applyAlignment="1">
      <alignment horizontal="center" vertical="center"/>
    </xf>
    <xf numFmtId="0" fontId="102" fillId="4" borderId="0" xfId="0" applyFont="1" applyFill="1" applyAlignment="1">
      <alignment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left" vertical="center"/>
    </xf>
    <xf numFmtId="2" fontId="14" fillId="10" borderId="0" xfId="2" applyNumberFormat="1" applyFont="1" applyFill="1" applyBorder="1" applyAlignment="1">
      <alignment horizontal="center" vertical="center"/>
    </xf>
    <xf numFmtId="0" fontId="60" fillId="4" borderId="0" xfId="0" applyFont="1" applyFill="1" applyAlignment="1">
      <alignment vertical="center"/>
    </xf>
    <xf numFmtId="1" fontId="89" fillId="0" borderId="2" xfId="2" applyNumberFormat="1" applyFont="1" applyBorder="1" applyAlignment="1">
      <alignment horizontal="center" vertical="center"/>
    </xf>
    <xf numFmtId="166" fontId="95" fillId="0" borderId="22" xfId="2" applyNumberFormat="1" applyFont="1" applyBorder="1" applyAlignment="1">
      <alignment horizontal="center" vertical="center"/>
    </xf>
    <xf numFmtId="0" fontId="65" fillId="0" borderId="2" xfId="2" applyNumberFormat="1" applyFont="1" applyBorder="1" applyAlignment="1">
      <alignment horizontal="center" vertical="center"/>
    </xf>
    <xf numFmtId="164" fontId="4" fillId="4" borderId="9" xfId="2" applyFont="1" applyFill="1" applyBorder="1" applyAlignment="1">
      <alignment vertical="center"/>
    </xf>
    <xf numFmtId="164" fontId="60" fillId="4" borderId="3" xfId="2" applyFont="1" applyFill="1" applyBorder="1" applyAlignment="1">
      <alignment horizontal="center" vertical="center"/>
    </xf>
    <xf numFmtId="164" fontId="10" fillId="4" borderId="3" xfId="2" applyFont="1" applyFill="1" applyBorder="1" applyAlignment="1">
      <alignment vertical="center"/>
    </xf>
    <xf numFmtId="164" fontId="68" fillId="7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/>
    </xf>
    <xf numFmtId="16" fontId="79" fillId="4" borderId="2" xfId="0" applyNumberFormat="1" applyFont="1" applyFill="1" applyBorder="1" applyAlignment="1">
      <alignment horizontal="center" vertical="center"/>
    </xf>
    <xf numFmtId="0" fontId="8" fillId="4" borderId="15" xfId="2" applyNumberFormat="1" applyFont="1" applyFill="1" applyBorder="1" applyAlignment="1">
      <alignment horizontal="center" vertical="center"/>
    </xf>
    <xf numFmtId="0" fontId="8" fillId="4" borderId="4" xfId="2" applyNumberFormat="1" applyFont="1" applyFill="1" applyBorder="1" applyAlignment="1">
      <alignment horizontal="center" vertical="center"/>
    </xf>
    <xf numFmtId="0" fontId="7" fillId="4" borderId="15" xfId="2" applyNumberFormat="1" applyFont="1" applyFill="1" applyBorder="1" applyAlignment="1">
      <alignment horizontal="center" vertical="center"/>
    </xf>
    <xf numFmtId="0" fontId="7" fillId="4" borderId="4" xfId="2" applyNumberFormat="1" applyFont="1" applyFill="1" applyBorder="1" applyAlignment="1">
      <alignment horizontal="center" vertical="center"/>
    </xf>
    <xf numFmtId="164" fontId="7" fillId="10" borderId="0" xfId="2" applyFont="1" applyFill="1" applyBorder="1" applyAlignment="1">
      <alignment vertical="center"/>
    </xf>
    <xf numFmtId="164" fontId="89" fillId="2" borderId="16" xfId="2" applyFont="1" applyFill="1" applyBorder="1" applyAlignment="1">
      <alignment horizontal="center" vertical="center"/>
    </xf>
    <xf numFmtId="164" fontId="89" fillId="2" borderId="17" xfId="2" applyFont="1" applyFill="1" applyBorder="1" applyAlignment="1">
      <alignment horizontal="center" vertical="center"/>
    </xf>
    <xf numFmtId="164" fontId="26" fillId="10" borderId="0" xfId="2" applyFont="1" applyFill="1" applyBorder="1" applyAlignment="1">
      <alignment horizontal="center" vertical="center"/>
    </xf>
    <xf numFmtId="164" fontId="89" fillId="2" borderId="18" xfId="2" applyFont="1" applyFill="1" applyBorder="1" applyAlignment="1">
      <alignment horizontal="center" vertical="center"/>
    </xf>
    <xf numFmtId="164" fontId="89" fillId="2" borderId="19" xfId="2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42" fillId="18" borderId="12" xfId="0" applyFont="1" applyFill="1" applyBorder="1" applyAlignment="1">
      <alignment horizontal="center" vertical="center"/>
    </xf>
    <xf numFmtId="0" fontId="42" fillId="18" borderId="13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november 2024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22860</xdr:rowOff>
    </xdr:from>
    <xdr:to>
      <xdr:col>12</xdr:col>
      <xdr:colOff>198120</xdr:colOff>
      <xdr:row>29</xdr:row>
      <xdr:rowOff>31256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0</xdr:row>
      <xdr:rowOff>53340</xdr:rowOff>
    </xdr:from>
    <xdr:to>
      <xdr:col>23</xdr:col>
      <xdr:colOff>45720</xdr:colOff>
      <xdr:row>28</xdr:row>
      <xdr:rowOff>171485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263EF5-96E4-1BD2-BE71-E9E15B05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1" y="53340"/>
          <a:ext cx="3703319" cy="52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2</xdr:col>
      <xdr:colOff>1897380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20</xdr:col>
      <xdr:colOff>239324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2453640</xdr:colOff>
      <xdr:row>24</xdr:row>
      <xdr:rowOff>190500</xdr:rowOff>
    </xdr:from>
    <xdr:to>
      <xdr:col>9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99060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M30" sqref="M30"/>
    </sheetView>
  </sheetViews>
  <sheetFormatPr defaultRowHeight="14.4"/>
  <sheetData>
    <row r="1" spans="1:66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6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pans="1:6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pans="1:6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pans="1:6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spans="1:6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</row>
    <row r="10" spans="1:6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</row>
    <row r="11" spans="1:6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</row>
    <row r="12" spans="1:6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</row>
    <row r="13" spans="1:6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</row>
    <row r="14" spans="1:6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</row>
    <row r="15" spans="1:6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</row>
    <row r="16" spans="1:6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6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</row>
    <row r="18" spans="1:6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</row>
    <row r="19" spans="1:6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</row>
    <row r="20" spans="1:6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</row>
    <row r="21" spans="1:6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</row>
    <row r="22" spans="1:6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</row>
    <row r="23" spans="1:6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</row>
    <row r="24" spans="1:66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</row>
    <row r="25" spans="1:66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</row>
    <row r="26" spans="1:6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</row>
    <row r="27" spans="1:6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</row>
    <row r="28" spans="1:6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</row>
    <row r="29" spans="1:6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</row>
    <row r="30" spans="1:6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</row>
    <row r="31" spans="1:6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</row>
    <row r="32" spans="1:6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</row>
    <row r="33" spans="1:6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</row>
    <row r="34" spans="1:6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</row>
    <row r="35" spans="1:6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</row>
    <row r="36" spans="1:6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</row>
    <row r="37" spans="1:6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</row>
    <row r="38" spans="1:6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</row>
    <row r="39" spans="1:6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</row>
    <row r="40" spans="1:6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</row>
    <row r="41" spans="1:6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</row>
    <row r="42" spans="1:6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</row>
    <row r="43" spans="1:6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</row>
    <row r="44" spans="1:6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</row>
    <row r="45" spans="1:6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</row>
    <row r="46" spans="1:6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</row>
    <row r="47" spans="1:6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</row>
    <row r="48" spans="1:6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</row>
    <row r="49" spans="1:6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</row>
    <row r="50" spans="1:6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</row>
    <row r="51" spans="1:6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</row>
    <row r="52" spans="1:6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</row>
    <row r="53" spans="1:6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</row>
    <row r="54" spans="1:6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</row>
    <row r="55" spans="1:6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</row>
    <row r="56" spans="1:6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</row>
    <row r="57" spans="1:6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</row>
    <row r="58" spans="1:6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</row>
    <row r="59" spans="1:6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</row>
    <row r="60" spans="1:6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</row>
    <row r="61" spans="1:6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</row>
    <row r="62" spans="1:6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</row>
    <row r="63" spans="1:6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</row>
    <row r="64" spans="1:6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</row>
    <row r="65" spans="1:6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</row>
    <row r="66" spans="1: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</row>
    <row r="67" spans="1:6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</row>
    <row r="68" spans="1:6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</row>
    <row r="69" spans="1:6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</row>
    <row r="70" spans="1:6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</row>
    <row r="71" spans="1:6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</row>
    <row r="72" spans="1:6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</row>
    <row r="73" spans="1:6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</row>
    <row r="74" spans="1:6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</row>
    <row r="75" spans="1:6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</row>
    <row r="76" spans="1:6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</row>
    <row r="77" spans="1:6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</row>
    <row r="78" spans="1:6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</row>
    <row r="79" spans="1:6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</row>
    <row r="80" spans="1:6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</row>
    <row r="81" spans="1:6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</row>
    <row r="82" spans="1:6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</row>
    <row r="83" spans="1:6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</row>
    <row r="84" spans="1:6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</row>
    <row r="85" spans="1:6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</row>
    <row r="86" spans="1:6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</row>
    <row r="87" spans="1:6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</row>
    <row r="88" spans="1:6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</row>
    <row r="89" spans="1:6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</row>
    <row r="90" spans="1:6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</row>
    <row r="91" spans="1:6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</row>
    <row r="92" spans="1:6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</row>
    <row r="93" spans="1:6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</row>
    <row r="94" spans="1:6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</row>
    <row r="95" spans="1:6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</row>
    <row r="96" spans="1:6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</row>
    <row r="97" spans="1:6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</row>
    <row r="98" spans="1:6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</row>
    <row r="99" spans="1:6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</row>
    <row r="100" spans="1:6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</row>
    <row r="101" spans="1:6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</row>
    <row r="102" spans="1:6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</row>
    <row r="103" spans="1:6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</row>
    <row r="104" spans="1:6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</row>
    <row r="105" spans="1:6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</row>
    <row r="106" spans="1:6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</row>
    <row r="107" spans="1:6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</row>
    <row r="108" spans="1:6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</row>
    <row r="109" spans="1:6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</row>
    <row r="110" spans="1:6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</row>
    <row r="111" spans="1:6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</row>
    <row r="112" spans="1:6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</row>
    <row r="113" spans="1:6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</row>
    <row r="114" spans="1:6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</row>
    <row r="115" spans="1:6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</row>
    <row r="116" spans="1:6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</row>
    <row r="117" spans="1:6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</row>
    <row r="118" spans="1:6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</row>
    <row r="119" spans="1:6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</row>
    <row r="120" spans="1:6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</row>
    <row r="121" spans="1:6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</row>
    <row r="122" spans="1:6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</row>
    <row r="123" spans="1:6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</row>
    <row r="124" spans="1:6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</row>
    <row r="125" spans="1:6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</row>
    <row r="126" spans="1:6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</row>
    <row r="127" spans="1:6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</row>
    <row r="128" spans="1:6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</row>
    <row r="129" spans="1:6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</row>
    <row r="130" spans="1:6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</row>
    <row r="131" spans="1:6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</row>
    <row r="132" spans="1:6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</row>
    <row r="133" spans="1:6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</row>
    <row r="134" spans="1:6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</row>
    <row r="135" spans="1:6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</row>
    <row r="136" spans="1:6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</row>
    <row r="137" spans="1:6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</row>
    <row r="138" spans="1:6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</row>
    <row r="139" spans="1:6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</row>
    <row r="140" spans="1:6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</row>
    <row r="141" spans="1:6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</row>
    <row r="142" spans="1:6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</row>
    <row r="143" spans="1:6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</row>
    <row r="144" spans="1:6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4"/>
  <sheetViews>
    <sheetView workbookViewId="0">
      <selection activeCell="H33" sqref="H33"/>
    </sheetView>
  </sheetViews>
  <sheetFormatPr defaultColWidth="9.109375" defaultRowHeight="14.4"/>
  <cols>
    <col min="1" max="1" width="6" style="97" customWidth="1"/>
    <col min="2" max="2" width="29.33203125" style="97" customWidth="1"/>
    <col min="3" max="3" width="12.109375" style="97" customWidth="1"/>
    <col min="4" max="4" width="16.44140625" style="97" bestFit="1" customWidth="1"/>
    <col min="5" max="5" width="10.33203125" style="97" customWidth="1"/>
    <col min="6" max="6" width="6" style="97" customWidth="1"/>
    <col min="7" max="16384" width="9.109375" style="97"/>
  </cols>
  <sheetData>
    <row r="1" spans="1:27" ht="27.6">
      <c r="A1" s="95" t="s">
        <v>16</v>
      </c>
      <c r="B1" s="378" t="s">
        <v>101</v>
      </c>
      <c r="C1" s="378"/>
      <c r="D1" s="378"/>
      <c r="E1" s="378"/>
      <c r="F1" s="378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ht="18.899999999999999" customHeight="1">
      <c r="A2" s="63"/>
      <c r="B2" s="125" t="s">
        <v>49</v>
      </c>
      <c r="C2" s="126" t="s">
        <v>1</v>
      </c>
      <c r="D2" s="127" t="s">
        <v>11</v>
      </c>
      <c r="E2" s="128" t="s">
        <v>5</v>
      </c>
      <c r="F2" s="98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18.899999999999999" customHeight="1">
      <c r="A3" s="64">
        <v>1</v>
      </c>
      <c r="B3" s="119" t="s">
        <v>46</v>
      </c>
      <c r="C3" s="73">
        <v>2935</v>
      </c>
      <c r="D3" s="129">
        <v>146.75</v>
      </c>
      <c r="E3" s="276">
        <v>30</v>
      </c>
      <c r="F3" s="99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18.899999999999999" customHeight="1">
      <c r="A4" s="64">
        <v>2</v>
      </c>
      <c r="B4" s="119" t="s">
        <v>63</v>
      </c>
      <c r="C4" s="73">
        <v>2878</v>
      </c>
      <c r="D4" s="129">
        <v>143.9</v>
      </c>
      <c r="E4" s="276">
        <v>28</v>
      </c>
      <c r="F4" s="100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ht="18.899999999999999" customHeight="1">
      <c r="A5" s="64">
        <v>3</v>
      </c>
      <c r="B5" s="119" t="s">
        <v>35</v>
      </c>
      <c r="C5" s="73">
        <v>2886</v>
      </c>
      <c r="D5" s="129">
        <v>144.30000000000001</v>
      </c>
      <c r="E5" s="276">
        <v>26</v>
      </c>
      <c r="F5" s="100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ht="18.899999999999999" customHeight="1">
      <c r="A6" s="64">
        <v>4</v>
      </c>
      <c r="B6" s="119" t="s">
        <v>24</v>
      </c>
      <c r="C6" s="73">
        <v>2840</v>
      </c>
      <c r="D6" s="129">
        <v>142</v>
      </c>
      <c r="E6" s="276">
        <v>23</v>
      </c>
      <c r="F6" s="100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ht="18.899999999999999" customHeight="1">
      <c r="A7" s="64">
        <v>5</v>
      </c>
      <c r="B7" s="119" t="s">
        <v>51</v>
      </c>
      <c r="C7" s="93">
        <v>2889</v>
      </c>
      <c r="D7" s="129">
        <v>144.44999999999999</v>
      </c>
      <c r="E7" s="276">
        <v>22</v>
      </c>
      <c r="F7" s="10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18.899999999999999" customHeight="1">
      <c r="A8" s="64">
        <v>6</v>
      </c>
      <c r="B8" s="355" t="s">
        <v>22</v>
      </c>
      <c r="C8" s="73">
        <v>2820</v>
      </c>
      <c r="D8" s="129">
        <v>141</v>
      </c>
      <c r="E8" s="276">
        <v>16</v>
      </c>
      <c r="F8" s="100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18.899999999999999" customHeight="1">
      <c r="A9" s="64">
        <v>7</v>
      </c>
      <c r="B9" s="230" t="s">
        <v>25</v>
      </c>
      <c r="C9" s="289">
        <v>2902</v>
      </c>
      <c r="D9" s="131">
        <v>145.1</v>
      </c>
      <c r="E9" s="351">
        <v>15</v>
      </c>
      <c r="F9" s="100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18.899999999999999" customHeight="1">
      <c r="A10" s="64">
        <v>8</v>
      </c>
      <c r="B10" s="119" t="s">
        <v>23</v>
      </c>
      <c r="C10" s="73">
        <v>2788</v>
      </c>
      <c r="D10" s="129">
        <v>139.4</v>
      </c>
      <c r="E10" s="276">
        <v>14</v>
      </c>
      <c r="F10" s="100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18.899999999999999" customHeight="1">
      <c r="A11" s="64">
        <v>9</v>
      </c>
      <c r="B11" s="119" t="s">
        <v>47</v>
      </c>
      <c r="C11" s="73">
        <v>2907</v>
      </c>
      <c r="D11" s="129">
        <v>145.35</v>
      </c>
      <c r="E11" s="344">
        <v>13</v>
      </c>
      <c r="F11" s="100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18.600000000000001" customHeight="1">
      <c r="A12" s="66"/>
      <c r="B12" s="101"/>
      <c r="C12" s="101"/>
      <c r="D12" s="101"/>
      <c r="E12" s="101"/>
      <c r="F12" s="100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7" ht="18.899999999999999" customHeight="1">
      <c r="A13" s="51"/>
      <c r="B13" s="125" t="s">
        <v>0</v>
      </c>
      <c r="C13" s="126" t="s">
        <v>1</v>
      </c>
      <c r="D13" s="127" t="s">
        <v>11</v>
      </c>
      <c r="E13" s="128" t="s">
        <v>5</v>
      </c>
      <c r="F13" s="98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18.899999999999999" customHeight="1">
      <c r="A14" s="64">
        <v>1</v>
      </c>
      <c r="B14" s="119" t="s">
        <v>27</v>
      </c>
      <c r="C14" s="93">
        <v>2788</v>
      </c>
      <c r="D14" s="120">
        <v>139.4</v>
      </c>
      <c r="E14" s="121">
        <v>25</v>
      </c>
      <c r="F14" s="101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</row>
    <row r="15" spans="1:27" ht="18.899999999999999" customHeight="1">
      <c r="A15" s="64">
        <v>2</v>
      </c>
      <c r="B15" s="119" t="s">
        <v>57</v>
      </c>
      <c r="C15" s="73">
        <v>2777</v>
      </c>
      <c r="D15" s="120">
        <v>138.85</v>
      </c>
      <c r="E15" s="121">
        <v>24</v>
      </c>
      <c r="F15" s="101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</row>
    <row r="16" spans="1:27" ht="18.899999999999999" customHeight="1">
      <c r="A16" s="64">
        <v>3</v>
      </c>
      <c r="B16" s="119" t="s">
        <v>26</v>
      </c>
      <c r="C16" s="73">
        <v>2700</v>
      </c>
      <c r="D16" s="120">
        <v>135</v>
      </c>
      <c r="E16" s="121">
        <v>23</v>
      </c>
      <c r="F16" s="101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8.899999999999999" customHeight="1">
      <c r="A17" s="64">
        <v>4</v>
      </c>
      <c r="B17" s="119" t="s">
        <v>52</v>
      </c>
      <c r="C17" s="73">
        <v>2654</v>
      </c>
      <c r="D17" s="120">
        <v>132.69999999999999</v>
      </c>
      <c r="E17" s="121">
        <v>22</v>
      </c>
      <c r="F17" s="101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18.899999999999999" customHeight="1">
      <c r="A18" s="64">
        <v>5</v>
      </c>
      <c r="B18" s="130" t="s">
        <v>3</v>
      </c>
      <c r="C18" s="73">
        <v>2692</v>
      </c>
      <c r="D18" s="129">
        <v>134.6</v>
      </c>
      <c r="E18" s="276">
        <v>20</v>
      </c>
      <c r="F18" s="101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8.899999999999999" customHeight="1">
      <c r="A19" s="64">
        <v>6</v>
      </c>
      <c r="B19" s="119" t="s">
        <v>88</v>
      </c>
      <c r="C19" s="93">
        <v>2773</v>
      </c>
      <c r="D19" s="120">
        <v>138.65</v>
      </c>
      <c r="E19" s="121">
        <v>19</v>
      </c>
      <c r="F19" s="101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18.899999999999999" customHeight="1">
      <c r="A20" s="64">
        <v>7</v>
      </c>
      <c r="B20" s="119" t="s">
        <v>76</v>
      </c>
      <c r="C20" s="93">
        <v>2743</v>
      </c>
      <c r="D20" s="120">
        <v>137.15</v>
      </c>
      <c r="E20" s="121">
        <v>18</v>
      </c>
      <c r="F20" s="101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8.899999999999999" customHeight="1">
      <c r="A21" s="64">
        <v>8</v>
      </c>
      <c r="B21" s="119" t="s">
        <v>34</v>
      </c>
      <c r="C21" s="73">
        <v>2688</v>
      </c>
      <c r="D21" s="120">
        <v>134.4</v>
      </c>
      <c r="E21" s="133">
        <v>16</v>
      </c>
      <c r="F21" s="101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18.899999999999999" customHeight="1">
      <c r="A22" s="64">
        <v>9</v>
      </c>
      <c r="B22" s="119" t="s">
        <v>4</v>
      </c>
      <c r="C22" s="73">
        <v>2669</v>
      </c>
      <c r="D22" s="120">
        <v>133.44999999999999</v>
      </c>
      <c r="E22" s="121">
        <v>14</v>
      </c>
      <c r="F22" s="101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</row>
    <row r="23" spans="1:27" ht="18.899999999999999" customHeight="1">
      <c r="A23" s="64">
        <v>10</v>
      </c>
      <c r="B23" s="119" t="s">
        <v>28</v>
      </c>
      <c r="C23" s="73">
        <v>2746</v>
      </c>
      <c r="D23" s="120">
        <v>137.30000000000001</v>
      </c>
      <c r="E23" s="121">
        <v>13</v>
      </c>
      <c r="F23" s="101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8.899999999999999" customHeight="1">
      <c r="A24" s="64">
        <v>11</v>
      </c>
      <c r="B24" s="119" t="s">
        <v>12</v>
      </c>
      <c r="C24" s="73">
        <v>2695</v>
      </c>
      <c r="D24" s="120">
        <v>134.75</v>
      </c>
      <c r="E24" s="121">
        <v>9</v>
      </c>
      <c r="F24" s="101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27" ht="18.899999999999999" customHeight="1">
      <c r="A25" s="64">
        <v>12</v>
      </c>
      <c r="B25" s="122" t="s">
        <v>74</v>
      </c>
      <c r="C25" s="94">
        <v>0</v>
      </c>
      <c r="D25" s="277">
        <v>0</v>
      </c>
      <c r="E25" s="123">
        <v>0</v>
      </c>
      <c r="F25" s="101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8.899999999999999" customHeight="1">
      <c r="A26" s="64"/>
      <c r="B26" s="48"/>
      <c r="C26" s="49"/>
      <c r="D26" s="50"/>
      <c r="E26" s="51"/>
      <c r="F26" s="101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8.899999999999999" customHeight="1">
      <c r="A27" s="71"/>
      <c r="B27" s="115" t="s">
        <v>6</v>
      </c>
      <c r="C27" s="116" t="s">
        <v>1</v>
      </c>
      <c r="D27" s="117" t="s">
        <v>11</v>
      </c>
      <c r="E27" s="118" t="s">
        <v>5</v>
      </c>
      <c r="F27" s="101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ht="18.899999999999999" customHeight="1">
      <c r="A28" s="64">
        <v>1</v>
      </c>
      <c r="B28" s="119" t="s">
        <v>50</v>
      </c>
      <c r="C28" s="73">
        <v>2647</v>
      </c>
      <c r="D28" s="120">
        <v>132.35</v>
      </c>
      <c r="E28" s="121">
        <v>27</v>
      </c>
      <c r="F28" s="101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</row>
    <row r="29" spans="1:27" ht="18.899999999999999" customHeight="1">
      <c r="A29" s="64">
        <v>2</v>
      </c>
      <c r="B29" s="119" t="s">
        <v>73</v>
      </c>
      <c r="C29" s="73">
        <v>2458</v>
      </c>
      <c r="D29" s="120">
        <v>122.9</v>
      </c>
      <c r="E29" s="121">
        <v>26</v>
      </c>
      <c r="F29" s="101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</row>
    <row r="30" spans="1:27" ht="18.899999999999999" customHeight="1">
      <c r="A30" s="64">
        <v>3</v>
      </c>
      <c r="B30" s="119" t="s">
        <v>29</v>
      </c>
      <c r="C30" s="73">
        <v>2493</v>
      </c>
      <c r="D30" s="120">
        <v>124.65</v>
      </c>
      <c r="E30" s="121">
        <v>19</v>
      </c>
      <c r="F30" s="101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18.899999999999999" customHeight="1">
      <c r="A31" s="64">
        <v>4</v>
      </c>
      <c r="B31" s="119" t="s">
        <v>30</v>
      </c>
      <c r="C31" s="73">
        <v>2499</v>
      </c>
      <c r="D31" s="120">
        <v>124.95</v>
      </c>
      <c r="E31" s="121">
        <v>18</v>
      </c>
      <c r="F31" s="101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</row>
    <row r="32" spans="1:27" ht="18.899999999999999" customHeight="1">
      <c r="A32" s="64">
        <v>5</v>
      </c>
      <c r="B32" s="119" t="s">
        <v>60</v>
      </c>
      <c r="C32" s="73">
        <v>2479</v>
      </c>
      <c r="D32" s="52">
        <v>123.95</v>
      </c>
      <c r="E32" s="121">
        <v>18</v>
      </c>
      <c r="F32" s="101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</row>
    <row r="33" spans="1:27" ht="18.899999999999999" customHeight="1">
      <c r="A33" s="64">
        <v>6</v>
      </c>
      <c r="B33" s="119" t="s">
        <v>33</v>
      </c>
      <c r="C33" s="73">
        <v>1237</v>
      </c>
      <c r="D33" s="52">
        <v>123.7</v>
      </c>
      <c r="E33" s="121">
        <v>13</v>
      </c>
      <c r="F33" s="101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</row>
    <row r="34" spans="1:27" ht="18.899999999999999" customHeight="1">
      <c r="A34" s="64">
        <v>7</v>
      </c>
      <c r="B34" s="119" t="s">
        <v>58</v>
      </c>
      <c r="C34" s="73">
        <v>2339</v>
      </c>
      <c r="D34" s="52">
        <v>116.95</v>
      </c>
      <c r="E34" s="121">
        <v>9</v>
      </c>
      <c r="F34" s="101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</row>
    <row r="35" spans="1:27" ht="18.899999999999999" customHeight="1">
      <c r="A35" s="64">
        <v>8</v>
      </c>
      <c r="B35" s="119" t="s">
        <v>32</v>
      </c>
      <c r="C35" s="93">
        <v>0</v>
      </c>
      <c r="D35" s="52">
        <v>0</v>
      </c>
      <c r="E35" s="121">
        <v>0</v>
      </c>
      <c r="F35" s="101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</row>
    <row r="36" spans="1:27" ht="18.899999999999999" customHeight="1">
      <c r="A36" s="64">
        <v>9</v>
      </c>
      <c r="B36" s="119" t="s">
        <v>31</v>
      </c>
      <c r="C36" s="93">
        <v>0</v>
      </c>
      <c r="D36" s="52">
        <v>0</v>
      </c>
      <c r="E36" s="121">
        <v>0</v>
      </c>
      <c r="F36" s="101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</row>
    <row r="37" spans="1:27" ht="18.899999999999999" customHeight="1">
      <c r="A37" s="64">
        <v>10</v>
      </c>
      <c r="B37" s="119" t="s">
        <v>38</v>
      </c>
      <c r="C37" s="93">
        <v>0</v>
      </c>
      <c r="D37" s="52">
        <v>0</v>
      </c>
      <c r="E37" s="121">
        <v>0</v>
      </c>
      <c r="F37" s="101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8.899999999999999" customHeight="1">
      <c r="A38" s="101"/>
      <c r="B38" s="101"/>
      <c r="C38" s="101"/>
      <c r="D38" s="101"/>
      <c r="E38" s="101"/>
      <c r="F38" s="101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</row>
    <row r="39" spans="1:27" ht="18.600000000000001">
      <c r="A39" s="50"/>
      <c r="B39" s="365"/>
      <c r="C39" s="366"/>
      <c r="D39" s="367"/>
      <c r="E39" s="368"/>
      <c r="F39" s="101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</row>
    <row r="40" spans="1:27" ht="18.600000000000001">
      <c r="A40" s="104"/>
      <c r="B40" s="105"/>
      <c r="C40" s="92"/>
      <c r="D40" s="61"/>
      <c r="E40" s="10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8.600000000000001">
      <c r="A41" s="104"/>
      <c r="B41" s="105"/>
      <c r="C41" s="107"/>
      <c r="D41" s="61"/>
      <c r="E41" s="10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1:27" ht="18.600000000000001">
      <c r="A42" s="104"/>
      <c r="B42" s="105"/>
      <c r="C42" s="107"/>
      <c r="D42" s="61"/>
      <c r="E42" s="10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spans="1:27" ht="18.600000000000001">
      <c r="A43" s="104"/>
      <c r="B43" s="105"/>
      <c r="C43" s="107"/>
      <c r="D43" s="108"/>
      <c r="E43" s="10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spans="1:27" ht="18.600000000000001">
      <c r="A44" s="104"/>
      <c r="B44" s="105"/>
      <c r="C44" s="107"/>
      <c r="D44" s="108"/>
      <c r="E44" s="10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</row>
    <row r="45" spans="1:27" ht="18.600000000000001">
      <c r="A45" s="104"/>
      <c r="B45" s="105"/>
      <c r="C45" s="107"/>
      <c r="D45" s="108"/>
      <c r="E45" s="10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8.600000000000001">
      <c r="A46" s="104"/>
      <c r="B46" s="105"/>
      <c r="C46" s="92"/>
      <c r="D46" s="108"/>
      <c r="E46" s="10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8.600000000000001">
      <c r="A47" s="104"/>
      <c r="B47" s="105"/>
      <c r="C47" s="107"/>
      <c r="D47" s="108"/>
      <c r="E47" s="10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</row>
    <row r="48" spans="1:27" ht="18.600000000000001">
      <c r="A48" s="104"/>
      <c r="B48" s="105"/>
      <c r="C48" s="107"/>
      <c r="D48" s="109"/>
      <c r="E48" s="10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27" ht="18.600000000000001">
      <c r="A49" s="104"/>
      <c r="B49" s="105"/>
      <c r="C49" s="107"/>
      <c r="D49" s="109"/>
      <c r="E49" s="10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</row>
    <row r="50" spans="1:27" ht="18.600000000000001">
      <c r="A50" s="110"/>
      <c r="B50" s="105"/>
      <c r="C50" s="92"/>
      <c r="D50" s="109"/>
      <c r="E50" s="10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1:27" ht="18.600000000000001">
      <c r="A51" s="110"/>
      <c r="B51" s="111"/>
      <c r="C51" s="112"/>
      <c r="D51" s="113"/>
      <c r="E51" s="114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1:27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  <row r="54" spans="1:27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1:27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</row>
    <row r="60" spans="1:27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1:27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1:27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1:27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</sheetData>
  <sortState xmlns:xlrd2="http://schemas.microsoft.com/office/spreadsheetml/2017/richdata2" ref="B3:E11">
    <sortCondition descending="1" ref="E3:E11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7"/>
  <sheetViews>
    <sheetView workbookViewId="0">
      <selection activeCell="AE30" sqref="AE30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7" customWidth="1"/>
  </cols>
  <sheetData>
    <row r="1" spans="1:36" ht="18.600000000000001">
      <c r="A1" s="1"/>
      <c r="B1" s="8"/>
      <c r="C1" s="9"/>
      <c r="D1" s="54"/>
      <c r="E1" s="55"/>
      <c r="F1" s="379" t="s">
        <v>7</v>
      </c>
      <c r="G1" s="379"/>
      <c r="H1" s="379"/>
      <c r="I1" s="58"/>
      <c r="J1" s="58"/>
      <c r="K1" s="59"/>
      <c r="L1" s="379" t="s">
        <v>8</v>
      </c>
      <c r="M1" s="379"/>
      <c r="N1" s="379"/>
      <c r="O1" s="58"/>
      <c r="P1" s="58"/>
      <c r="Q1" s="59"/>
      <c r="R1" s="379" t="s">
        <v>9</v>
      </c>
      <c r="S1" s="379"/>
      <c r="T1" s="379"/>
      <c r="U1" s="58"/>
      <c r="V1" s="58"/>
      <c r="W1" s="59"/>
      <c r="X1" s="379" t="s">
        <v>53</v>
      </c>
      <c r="Y1" s="379"/>
      <c r="Z1" s="379"/>
      <c r="AA1" s="56"/>
      <c r="AB1" s="56"/>
      <c r="AC1" s="57"/>
      <c r="AD1" s="1"/>
      <c r="AE1" s="26"/>
      <c r="AF1" s="26"/>
      <c r="AG1" s="26"/>
      <c r="AH1" s="26"/>
      <c r="AI1" s="26"/>
      <c r="AJ1" s="26"/>
    </row>
    <row r="2" spans="1:36" ht="21.6">
      <c r="A2" s="1"/>
      <c r="B2" s="2"/>
      <c r="C2" s="11"/>
      <c r="D2" s="263" t="s">
        <v>10</v>
      </c>
      <c r="E2" s="264" t="s">
        <v>15</v>
      </c>
      <c r="F2" s="265">
        <v>1</v>
      </c>
      <c r="G2" s="266">
        <v>2</v>
      </c>
      <c r="H2" s="266">
        <v>3</v>
      </c>
      <c r="I2" s="266">
        <v>4</v>
      </c>
      <c r="J2" s="267">
        <v>5</v>
      </c>
      <c r="K2" s="43"/>
      <c r="L2" s="265">
        <v>6</v>
      </c>
      <c r="M2" s="266">
        <v>7</v>
      </c>
      <c r="N2" s="266">
        <v>8</v>
      </c>
      <c r="O2" s="266">
        <v>9</v>
      </c>
      <c r="P2" s="267">
        <v>10</v>
      </c>
      <c r="Q2" s="43"/>
      <c r="R2" s="265">
        <v>11</v>
      </c>
      <c r="S2" s="266">
        <v>12</v>
      </c>
      <c r="T2" s="266">
        <v>13</v>
      </c>
      <c r="U2" s="266">
        <v>14</v>
      </c>
      <c r="V2" s="267">
        <v>15</v>
      </c>
      <c r="W2" s="43"/>
      <c r="X2" s="265">
        <v>16</v>
      </c>
      <c r="Y2" s="266">
        <v>17</v>
      </c>
      <c r="Z2" s="266">
        <v>18</v>
      </c>
      <c r="AA2" s="266">
        <v>19</v>
      </c>
      <c r="AB2" s="267">
        <v>20</v>
      </c>
      <c r="AC2" s="57"/>
      <c r="AD2" s="1"/>
      <c r="AE2" s="26"/>
      <c r="AF2" s="26"/>
      <c r="AG2" s="26"/>
      <c r="AH2" s="26"/>
      <c r="AI2" s="26"/>
      <c r="AJ2" s="26"/>
    </row>
    <row r="3" spans="1:36" ht="18.899999999999999" customHeight="1">
      <c r="A3" s="1"/>
      <c r="B3" s="296">
        <v>1</v>
      </c>
      <c r="C3" s="297" t="s">
        <v>46</v>
      </c>
      <c r="D3" s="249">
        <f t="shared" ref="D3:D36" si="0">SUM(K3+Q3+W3+AC3)</f>
        <v>2935</v>
      </c>
      <c r="E3" s="268">
        <f t="shared" ref="E3:E27" si="1">SUM(D3)/20</f>
        <v>146.75</v>
      </c>
      <c r="F3" s="250">
        <v>148</v>
      </c>
      <c r="G3" s="250">
        <v>144</v>
      </c>
      <c r="H3" s="250">
        <v>144</v>
      </c>
      <c r="I3" s="250">
        <v>148</v>
      </c>
      <c r="J3" s="250">
        <v>152</v>
      </c>
      <c r="K3" s="249">
        <f t="shared" ref="K3:K36" si="2">SUM(F3:J3)</f>
        <v>736</v>
      </c>
      <c r="L3" s="250">
        <v>148</v>
      </c>
      <c r="M3" s="250">
        <v>152</v>
      </c>
      <c r="N3" s="250">
        <v>147</v>
      </c>
      <c r="O3" s="250">
        <v>144</v>
      </c>
      <c r="P3" s="250">
        <v>144</v>
      </c>
      <c r="Q3" s="249">
        <f t="shared" ref="Q3:Q36" si="3">SUM(L3:P3)</f>
        <v>735</v>
      </c>
      <c r="R3" s="352">
        <v>148</v>
      </c>
      <c r="S3" s="250">
        <v>148</v>
      </c>
      <c r="T3" s="250">
        <v>148</v>
      </c>
      <c r="U3" s="250">
        <v>144</v>
      </c>
      <c r="V3" s="250">
        <v>148</v>
      </c>
      <c r="W3" s="249">
        <f t="shared" ref="W3:W36" si="4">SUM(R3:V3)</f>
        <v>736</v>
      </c>
      <c r="X3" s="269">
        <v>144</v>
      </c>
      <c r="Y3" s="269">
        <v>148</v>
      </c>
      <c r="Z3" s="269">
        <v>144</v>
      </c>
      <c r="AA3" s="269">
        <v>144</v>
      </c>
      <c r="AB3" s="269">
        <v>148</v>
      </c>
      <c r="AC3" s="270">
        <f t="shared" ref="AC3:AC36" si="5">SUM(X3:AB3)</f>
        <v>728</v>
      </c>
      <c r="AD3" s="1"/>
      <c r="AE3" s="26"/>
      <c r="AF3" s="26"/>
      <c r="AG3" s="26"/>
      <c r="AH3" s="26"/>
      <c r="AI3" s="26"/>
      <c r="AJ3" s="26"/>
    </row>
    <row r="4" spans="1:36" ht="18.899999999999999" customHeight="1">
      <c r="A4" s="1"/>
      <c r="B4" s="275">
        <v>2</v>
      </c>
      <c r="C4" s="272" t="s">
        <v>47</v>
      </c>
      <c r="D4" s="60">
        <f t="shared" si="0"/>
        <v>2907</v>
      </c>
      <c r="E4" s="61">
        <f t="shared" si="1"/>
        <v>145.35</v>
      </c>
      <c r="F4" s="62">
        <v>148</v>
      </c>
      <c r="G4" s="62">
        <v>132</v>
      </c>
      <c r="H4" s="62">
        <v>144</v>
      </c>
      <c r="I4" s="62">
        <v>144</v>
      </c>
      <c r="J4" s="62">
        <v>144</v>
      </c>
      <c r="K4" s="60">
        <f t="shared" si="2"/>
        <v>712</v>
      </c>
      <c r="L4" s="62">
        <v>144</v>
      </c>
      <c r="M4" s="62">
        <v>144</v>
      </c>
      <c r="N4" s="62">
        <v>148</v>
      </c>
      <c r="O4" s="62">
        <v>152</v>
      </c>
      <c r="P4" s="62">
        <v>144</v>
      </c>
      <c r="Q4" s="60">
        <f t="shared" si="3"/>
        <v>732</v>
      </c>
      <c r="R4" s="62">
        <v>144</v>
      </c>
      <c r="S4" s="62">
        <v>144</v>
      </c>
      <c r="T4" s="62">
        <v>148</v>
      </c>
      <c r="U4" s="62">
        <v>148</v>
      </c>
      <c r="V4" s="62">
        <v>147</v>
      </c>
      <c r="W4" s="60">
        <f t="shared" si="4"/>
        <v>731</v>
      </c>
      <c r="X4" s="258">
        <v>140</v>
      </c>
      <c r="Y4" s="258">
        <v>152</v>
      </c>
      <c r="Z4" s="258">
        <v>144</v>
      </c>
      <c r="AA4" s="258">
        <v>144</v>
      </c>
      <c r="AB4" s="258">
        <v>152</v>
      </c>
      <c r="AC4" s="271">
        <f t="shared" si="5"/>
        <v>732</v>
      </c>
      <c r="AD4" s="1"/>
      <c r="AE4" s="26"/>
      <c r="AF4" s="26"/>
      <c r="AG4" s="26"/>
      <c r="AH4" s="26"/>
      <c r="AI4" s="26"/>
      <c r="AJ4" s="26"/>
    </row>
    <row r="5" spans="1:36" ht="18.899999999999999" customHeight="1">
      <c r="A5" s="1"/>
      <c r="B5" s="275">
        <v>3</v>
      </c>
      <c r="C5" s="272" t="s">
        <v>25</v>
      </c>
      <c r="D5" s="60">
        <f t="shared" si="0"/>
        <v>2902</v>
      </c>
      <c r="E5" s="61">
        <f t="shared" si="1"/>
        <v>145.1</v>
      </c>
      <c r="F5" s="62">
        <v>144</v>
      </c>
      <c r="G5" s="62">
        <v>136</v>
      </c>
      <c r="H5" s="62">
        <v>152</v>
      </c>
      <c r="I5" s="62">
        <v>148</v>
      </c>
      <c r="J5" s="62">
        <v>144</v>
      </c>
      <c r="K5" s="60">
        <f t="shared" si="2"/>
        <v>724</v>
      </c>
      <c r="L5" s="62">
        <v>144</v>
      </c>
      <c r="M5" s="62">
        <v>144</v>
      </c>
      <c r="N5" s="62">
        <v>133</v>
      </c>
      <c r="O5" s="62">
        <v>148</v>
      </c>
      <c r="P5" s="62">
        <v>144</v>
      </c>
      <c r="Q5" s="60">
        <f t="shared" si="3"/>
        <v>713</v>
      </c>
      <c r="R5" s="329">
        <v>144</v>
      </c>
      <c r="S5" s="62">
        <v>148</v>
      </c>
      <c r="T5" s="62">
        <v>148</v>
      </c>
      <c r="U5" s="62">
        <v>135</v>
      </c>
      <c r="V5" s="62">
        <v>144</v>
      </c>
      <c r="W5" s="60">
        <f t="shared" si="4"/>
        <v>719</v>
      </c>
      <c r="X5" s="330">
        <v>148</v>
      </c>
      <c r="Y5" s="330">
        <v>148</v>
      </c>
      <c r="Z5" s="330">
        <v>152</v>
      </c>
      <c r="AA5" s="330">
        <v>148</v>
      </c>
      <c r="AB5" s="330">
        <v>150</v>
      </c>
      <c r="AC5" s="271">
        <f t="shared" si="5"/>
        <v>746</v>
      </c>
      <c r="AD5" s="1"/>
      <c r="AE5" s="26"/>
      <c r="AF5" s="26"/>
      <c r="AG5" s="26"/>
      <c r="AH5" s="26"/>
      <c r="AI5" s="26"/>
      <c r="AJ5" s="26"/>
    </row>
    <row r="6" spans="1:36" ht="18.899999999999999" customHeight="1">
      <c r="A6" s="1"/>
      <c r="B6" s="275">
        <v>4</v>
      </c>
      <c r="C6" s="272" t="s">
        <v>51</v>
      </c>
      <c r="D6" s="60">
        <f t="shared" si="0"/>
        <v>2889</v>
      </c>
      <c r="E6" s="61">
        <f t="shared" si="1"/>
        <v>144.44999999999999</v>
      </c>
      <c r="F6" s="62">
        <v>144</v>
      </c>
      <c r="G6" s="62">
        <v>144</v>
      </c>
      <c r="H6" s="62">
        <v>126</v>
      </c>
      <c r="I6" s="62">
        <v>144</v>
      </c>
      <c r="J6" s="62">
        <v>146</v>
      </c>
      <c r="K6" s="60">
        <f t="shared" si="2"/>
        <v>704</v>
      </c>
      <c r="L6" s="62">
        <v>144</v>
      </c>
      <c r="M6" s="62">
        <v>142</v>
      </c>
      <c r="N6" s="62">
        <v>148</v>
      </c>
      <c r="O6" s="62">
        <v>144</v>
      </c>
      <c r="P6" s="62">
        <v>144</v>
      </c>
      <c r="Q6" s="60">
        <f t="shared" si="3"/>
        <v>722</v>
      </c>
      <c r="R6" s="62">
        <v>144</v>
      </c>
      <c r="S6" s="62">
        <v>146</v>
      </c>
      <c r="T6" s="62">
        <v>148</v>
      </c>
      <c r="U6" s="62">
        <v>148</v>
      </c>
      <c r="V6" s="62">
        <v>146</v>
      </c>
      <c r="W6" s="60">
        <f t="shared" si="4"/>
        <v>732</v>
      </c>
      <c r="X6" s="330">
        <v>148</v>
      </c>
      <c r="Y6" s="330">
        <v>143</v>
      </c>
      <c r="Z6" s="330">
        <v>148</v>
      </c>
      <c r="AA6" s="330">
        <v>144</v>
      </c>
      <c r="AB6" s="330">
        <v>148</v>
      </c>
      <c r="AC6" s="271">
        <f t="shared" si="5"/>
        <v>731</v>
      </c>
      <c r="AD6" s="1"/>
      <c r="AE6" s="26"/>
      <c r="AF6" s="26"/>
      <c r="AG6" s="26"/>
      <c r="AH6" s="26"/>
      <c r="AI6" s="26"/>
      <c r="AJ6" s="26"/>
    </row>
    <row r="7" spans="1:36" ht="18.899999999999999" customHeight="1">
      <c r="A7" s="1"/>
      <c r="B7" s="275">
        <v>5</v>
      </c>
      <c r="C7" s="272" t="s">
        <v>35</v>
      </c>
      <c r="D7" s="60">
        <f t="shared" si="0"/>
        <v>2886</v>
      </c>
      <c r="E7" s="61">
        <f t="shared" si="1"/>
        <v>144.30000000000001</v>
      </c>
      <c r="F7" s="62">
        <v>140</v>
      </c>
      <c r="G7" s="62">
        <v>148</v>
      </c>
      <c r="H7" s="62">
        <v>148</v>
      </c>
      <c r="I7" s="62">
        <v>144</v>
      </c>
      <c r="J7" s="62">
        <v>141</v>
      </c>
      <c r="K7" s="60">
        <f t="shared" si="2"/>
        <v>721</v>
      </c>
      <c r="L7" s="62">
        <v>144</v>
      </c>
      <c r="M7" s="62">
        <v>145</v>
      </c>
      <c r="N7" s="62">
        <v>145</v>
      </c>
      <c r="O7" s="62">
        <v>148</v>
      </c>
      <c r="P7" s="62">
        <v>144</v>
      </c>
      <c r="Q7" s="60">
        <f t="shared" si="3"/>
        <v>726</v>
      </c>
      <c r="R7" s="329">
        <v>138</v>
      </c>
      <c r="S7" s="62">
        <v>144</v>
      </c>
      <c r="T7" s="62">
        <v>144</v>
      </c>
      <c r="U7" s="62">
        <v>148</v>
      </c>
      <c r="V7" s="62">
        <v>148</v>
      </c>
      <c r="W7" s="60">
        <f t="shared" si="4"/>
        <v>722</v>
      </c>
      <c r="X7" s="258">
        <v>144</v>
      </c>
      <c r="Y7" s="258">
        <v>148</v>
      </c>
      <c r="Z7" s="258">
        <v>145</v>
      </c>
      <c r="AA7" s="258">
        <v>133</v>
      </c>
      <c r="AB7" s="258">
        <v>147</v>
      </c>
      <c r="AC7" s="271">
        <f t="shared" si="5"/>
        <v>717</v>
      </c>
      <c r="AD7" s="1"/>
      <c r="AE7" s="26"/>
      <c r="AF7" s="26"/>
      <c r="AG7" s="26"/>
      <c r="AH7" s="26"/>
      <c r="AI7" s="26"/>
      <c r="AJ7" s="26"/>
    </row>
    <row r="8" spans="1:36" ht="18.899999999999999" customHeight="1">
      <c r="A8" s="1"/>
      <c r="B8" s="275">
        <v>6</v>
      </c>
      <c r="C8" s="272" t="s">
        <v>63</v>
      </c>
      <c r="D8" s="60">
        <f t="shared" si="0"/>
        <v>2878</v>
      </c>
      <c r="E8" s="61">
        <f t="shared" si="1"/>
        <v>143.9</v>
      </c>
      <c r="F8" s="62">
        <v>148</v>
      </c>
      <c r="G8" s="62">
        <v>148</v>
      </c>
      <c r="H8" s="62">
        <v>143</v>
      </c>
      <c r="I8" s="62">
        <v>144</v>
      </c>
      <c r="J8" s="62">
        <v>144</v>
      </c>
      <c r="K8" s="60">
        <f t="shared" si="2"/>
        <v>727</v>
      </c>
      <c r="L8" s="62">
        <v>148</v>
      </c>
      <c r="M8" s="62">
        <v>143</v>
      </c>
      <c r="N8" s="62">
        <v>144</v>
      </c>
      <c r="O8" s="62">
        <v>148</v>
      </c>
      <c r="P8" s="62">
        <v>120</v>
      </c>
      <c r="Q8" s="60">
        <f t="shared" si="3"/>
        <v>703</v>
      </c>
      <c r="R8" s="62">
        <v>144</v>
      </c>
      <c r="S8" s="62">
        <v>148</v>
      </c>
      <c r="T8" s="62">
        <v>148</v>
      </c>
      <c r="U8" s="62">
        <v>140</v>
      </c>
      <c r="V8" s="62">
        <v>144</v>
      </c>
      <c r="W8" s="60">
        <f t="shared" si="4"/>
        <v>724</v>
      </c>
      <c r="X8" s="330">
        <v>144</v>
      </c>
      <c r="Y8" s="330">
        <v>144</v>
      </c>
      <c r="Z8" s="330">
        <v>148</v>
      </c>
      <c r="AA8" s="330">
        <v>144</v>
      </c>
      <c r="AB8" s="330">
        <v>144</v>
      </c>
      <c r="AC8" s="271">
        <f t="shared" si="5"/>
        <v>724</v>
      </c>
      <c r="AD8" s="1"/>
      <c r="AE8" s="26"/>
      <c r="AF8" s="26"/>
      <c r="AG8" s="26"/>
      <c r="AH8" s="26"/>
      <c r="AI8" s="26"/>
      <c r="AJ8" s="26"/>
    </row>
    <row r="9" spans="1:36" ht="18.899999999999999" customHeight="1">
      <c r="A9" s="1"/>
      <c r="B9" s="275">
        <v>7</v>
      </c>
      <c r="C9" s="272" t="s">
        <v>24</v>
      </c>
      <c r="D9" s="60">
        <f t="shared" si="0"/>
        <v>2840</v>
      </c>
      <c r="E9" s="61">
        <f t="shared" si="1"/>
        <v>142</v>
      </c>
      <c r="F9" s="62">
        <v>146</v>
      </c>
      <c r="G9" s="62">
        <v>145</v>
      </c>
      <c r="H9" s="62">
        <v>144</v>
      </c>
      <c r="I9" s="62">
        <v>146</v>
      </c>
      <c r="J9" s="62">
        <v>142</v>
      </c>
      <c r="K9" s="60">
        <f t="shared" si="2"/>
        <v>723</v>
      </c>
      <c r="L9" s="62">
        <v>144</v>
      </c>
      <c r="M9" s="62">
        <v>146</v>
      </c>
      <c r="N9" s="62">
        <v>144</v>
      </c>
      <c r="O9" s="62">
        <v>144</v>
      </c>
      <c r="P9" s="62">
        <v>144</v>
      </c>
      <c r="Q9" s="60">
        <f t="shared" si="3"/>
        <v>722</v>
      </c>
      <c r="R9" s="329">
        <v>146</v>
      </c>
      <c r="S9" s="62">
        <v>142</v>
      </c>
      <c r="T9" s="62">
        <v>145</v>
      </c>
      <c r="U9" s="62">
        <v>141</v>
      </c>
      <c r="V9" s="62">
        <v>116</v>
      </c>
      <c r="W9" s="60">
        <f t="shared" si="4"/>
        <v>690</v>
      </c>
      <c r="X9" s="330">
        <v>143</v>
      </c>
      <c r="Y9" s="330">
        <v>142</v>
      </c>
      <c r="Z9" s="330">
        <v>132</v>
      </c>
      <c r="AA9" s="330">
        <v>142</v>
      </c>
      <c r="AB9" s="330">
        <v>146</v>
      </c>
      <c r="AC9" s="271">
        <f t="shared" si="5"/>
        <v>705</v>
      </c>
      <c r="AD9" s="1"/>
      <c r="AE9" s="26"/>
      <c r="AF9" s="26"/>
      <c r="AG9" s="26"/>
      <c r="AH9" s="26"/>
      <c r="AI9" s="26"/>
      <c r="AJ9" s="26"/>
    </row>
    <row r="10" spans="1:36" ht="18.899999999999999" customHeight="1">
      <c r="A10" s="1"/>
      <c r="B10" s="275">
        <v>8</v>
      </c>
      <c r="C10" s="272" t="s">
        <v>22</v>
      </c>
      <c r="D10" s="60">
        <f t="shared" si="0"/>
        <v>2820</v>
      </c>
      <c r="E10" s="61">
        <f t="shared" si="1"/>
        <v>141</v>
      </c>
      <c r="F10" s="62">
        <v>140</v>
      </c>
      <c r="G10" s="62">
        <v>143</v>
      </c>
      <c r="H10" s="62">
        <v>140</v>
      </c>
      <c r="I10" s="62">
        <v>142</v>
      </c>
      <c r="J10" s="62">
        <v>140</v>
      </c>
      <c r="K10" s="60">
        <f t="shared" si="2"/>
        <v>705</v>
      </c>
      <c r="L10" s="62">
        <v>142</v>
      </c>
      <c r="M10" s="62">
        <v>144</v>
      </c>
      <c r="N10" s="62">
        <v>140</v>
      </c>
      <c r="O10" s="62">
        <v>140</v>
      </c>
      <c r="P10" s="62">
        <v>146</v>
      </c>
      <c r="Q10" s="60">
        <f t="shared" si="3"/>
        <v>712</v>
      </c>
      <c r="R10" s="329">
        <v>148</v>
      </c>
      <c r="S10" s="329">
        <v>132</v>
      </c>
      <c r="T10" s="329">
        <v>125</v>
      </c>
      <c r="U10" s="329">
        <v>148</v>
      </c>
      <c r="V10" s="62">
        <v>140</v>
      </c>
      <c r="W10" s="60">
        <f t="shared" si="4"/>
        <v>693</v>
      </c>
      <c r="X10" s="330">
        <v>144</v>
      </c>
      <c r="Y10" s="330">
        <v>148</v>
      </c>
      <c r="Z10" s="330">
        <v>144</v>
      </c>
      <c r="AA10" s="330">
        <v>126</v>
      </c>
      <c r="AB10" s="330">
        <v>148</v>
      </c>
      <c r="AC10" s="271">
        <f t="shared" si="5"/>
        <v>710</v>
      </c>
      <c r="AD10" s="1"/>
      <c r="AE10" s="26"/>
      <c r="AF10" s="26"/>
      <c r="AG10" s="26"/>
      <c r="AH10" s="26"/>
      <c r="AI10" s="26"/>
      <c r="AJ10" s="26"/>
    </row>
    <row r="11" spans="1:36" ht="18.899999999999999" customHeight="1">
      <c r="A11" s="1"/>
      <c r="B11" s="275">
        <v>9</v>
      </c>
      <c r="C11" s="272" t="s">
        <v>23</v>
      </c>
      <c r="D11" s="60">
        <f t="shared" si="0"/>
        <v>2788</v>
      </c>
      <c r="E11" s="61">
        <f t="shared" si="1"/>
        <v>139.4</v>
      </c>
      <c r="F11" s="62">
        <v>120</v>
      </c>
      <c r="G11" s="62">
        <v>148</v>
      </c>
      <c r="H11" s="62">
        <v>148</v>
      </c>
      <c r="I11" s="62">
        <v>148</v>
      </c>
      <c r="J11" s="62">
        <v>144</v>
      </c>
      <c r="K11" s="60">
        <f t="shared" si="2"/>
        <v>708</v>
      </c>
      <c r="L11" s="62">
        <v>133</v>
      </c>
      <c r="M11" s="62">
        <v>144</v>
      </c>
      <c r="N11" s="62">
        <v>144</v>
      </c>
      <c r="O11" s="62">
        <v>110</v>
      </c>
      <c r="P11" s="62">
        <v>145</v>
      </c>
      <c r="Q11" s="60">
        <f t="shared" si="3"/>
        <v>676</v>
      </c>
      <c r="R11" s="329">
        <v>142</v>
      </c>
      <c r="S11" s="329">
        <v>148</v>
      </c>
      <c r="T11" s="329">
        <v>148</v>
      </c>
      <c r="U11" s="329">
        <v>144</v>
      </c>
      <c r="V11" s="62">
        <v>133</v>
      </c>
      <c r="W11" s="60">
        <f t="shared" si="4"/>
        <v>715</v>
      </c>
      <c r="X11" s="330">
        <v>146</v>
      </c>
      <c r="Y11" s="330">
        <v>144</v>
      </c>
      <c r="Z11" s="330">
        <v>144</v>
      </c>
      <c r="AA11" s="330">
        <v>148</v>
      </c>
      <c r="AB11" s="330">
        <v>107</v>
      </c>
      <c r="AC11" s="271">
        <f t="shared" si="5"/>
        <v>689</v>
      </c>
      <c r="AD11" s="1"/>
      <c r="AE11" s="26"/>
      <c r="AF11" s="26"/>
      <c r="AG11" s="26"/>
      <c r="AH11" s="26"/>
      <c r="AI11" s="26"/>
      <c r="AJ11" s="26"/>
    </row>
    <row r="12" spans="1:36" ht="18.899999999999999" customHeight="1">
      <c r="A12" s="1"/>
      <c r="B12" s="275">
        <v>10</v>
      </c>
      <c r="C12" s="272" t="s">
        <v>27</v>
      </c>
      <c r="D12" s="60">
        <f t="shared" si="0"/>
        <v>2788</v>
      </c>
      <c r="E12" s="61">
        <f t="shared" si="1"/>
        <v>139.4</v>
      </c>
      <c r="F12" s="62">
        <v>140</v>
      </c>
      <c r="G12" s="62">
        <v>143</v>
      </c>
      <c r="H12" s="62">
        <v>140</v>
      </c>
      <c r="I12" s="62">
        <v>129</v>
      </c>
      <c r="J12" s="62">
        <v>144</v>
      </c>
      <c r="K12" s="60">
        <f t="shared" si="2"/>
        <v>696</v>
      </c>
      <c r="L12" s="62">
        <v>146</v>
      </c>
      <c r="M12" s="62">
        <v>140</v>
      </c>
      <c r="N12" s="62">
        <v>120</v>
      </c>
      <c r="O12" s="62">
        <v>144</v>
      </c>
      <c r="P12" s="62">
        <v>143</v>
      </c>
      <c r="Q12" s="60">
        <f t="shared" si="3"/>
        <v>693</v>
      </c>
      <c r="R12" s="329">
        <v>133</v>
      </c>
      <c r="S12" s="62">
        <v>144</v>
      </c>
      <c r="T12" s="62">
        <v>142</v>
      </c>
      <c r="U12" s="62">
        <v>128</v>
      </c>
      <c r="V12" s="62">
        <v>140</v>
      </c>
      <c r="W12" s="60">
        <f t="shared" si="4"/>
        <v>687</v>
      </c>
      <c r="X12" s="330">
        <v>148</v>
      </c>
      <c r="Y12" s="330">
        <v>144</v>
      </c>
      <c r="Z12" s="330">
        <v>128</v>
      </c>
      <c r="AA12" s="330">
        <v>148</v>
      </c>
      <c r="AB12" s="330">
        <v>144</v>
      </c>
      <c r="AC12" s="271">
        <f t="shared" si="5"/>
        <v>712</v>
      </c>
      <c r="AD12" s="1"/>
      <c r="AE12" s="26"/>
      <c r="AF12" s="26"/>
      <c r="AG12" s="26"/>
      <c r="AH12" s="26"/>
      <c r="AI12" s="26"/>
      <c r="AJ12" s="26"/>
    </row>
    <row r="13" spans="1:36" ht="18.899999999999999" customHeight="1">
      <c r="A13" s="1"/>
      <c r="B13" s="275">
        <v>11</v>
      </c>
      <c r="C13" s="272" t="s">
        <v>57</v>
      </c>
      <c r="D13" s="60">
        <f t="shared" si="0"/>
        <v>2777</v>
      </c>
      <c r="E13" s="61">
        <f t="shared" si="1"/>
        <v>138.85</v>
      </c>
      <c r="F13" s="62">
        <v>131</v>
      </c>
      <c r="G13" s="62">
        <v>142</v>
      </c>
      <c r="H13" s="62">
        <v>129</v>
      </c>
      <c r="I13" s="62">
        <v>142</v>
      </c>
      <c r="J13" s="62">
        <v>144</v>
      </c>
      <c r="K13" s="60">
        <f t="shared" si="2"/>
        <v>688</v>
      </c>
      <c r="L13" s="62">
        <v>147</v>
      </c>
      <c r="M13" s="62">
        <v>140</v>
      </c>
      <c r="N13" s="62">
        <v>150</v>
      </c>
      <c r="O13" s="62">
        <v>140</v>
      </c>
      <c r="P13" s="62">
        <v>134</v>
      </c>
      <c r="Q13" s="60">
        <f t="shared" si="3"/>
        <v>711</v>
      </c>
      <c r="R13" s="62">
        <v>144</v>
      </c>
      <c r="S13" s="62">
        <v>144</v>
      </c>
      <c r="T13" s="62">
        <v>125</v>
      </c>
      <c r="U13" s="62">
        <v>148</v>
      </c>
      <c r="V13" s="62">
        <v>146</v>
      </c>
      <c r="W13" s="60">
        <f t="shared" si="4"/>
        <v>707</v>
      </c>
      <c r="X13" s="330">
        <v>148</v>
      </c>
      <c r="Y13" s="330">
        <v>121</v>
      </c>
      <c r="Z13" s="330">
        <v>140</v>
      </c>
      <c r="AA13" s="330">
        <v>120</v>
      </c>
      <c r="AB13" s="330">
        <v>142</v>
      </c>
      <c r="AC13" s="271">
        <f t="shared" si="5"/>
        <v>671</v>
      </c>
      <c r="AD13" s="1"/>
      <c r="AE13" s="26"/>
      <c r="AF13" s="26"/>
      <c r="AG13" s="26"/>
      <c r="AH13" s="26"/>
      <c r="AI13" s="26"/>
      <c r="AJ13" s="26"/>
    </row>
    <row r="14" spans="1:36" ht="18.899999999999999" customHeight="1">
      <c r="A14" s="1"/>
      <c r="B14" s="275">
        <v>12</v>
      </c>
      <c r="C14" s="272" t="s">
        <v>88</v>
      </c>
      <c r="D14" s="60">
        <f t="shared" si="0"/>
        <v>2773</v>
      </c>
      <c r="E14" s="61">
        <f t="shared" si="1"/>
        <v>138.65</v>
      </c>
      <c r="F14" s="62">
        <v>140</v>
      </c>
      <c r="G14" s="62">
        <v>140</v>
      </c>
      <c r="H14" s="62">
        <v>144</v>
      </c>
      <c r="I14" s="62">
        <v>140</v>
      </c>
      <c r="J14" s="62">
        <v>127</v>
      </c>
      <c r="K14" s="60">
        <f t="shared" si="2"/>
        <v>691</v>
      </c>
      <c r="L14" s="62">
        <v>144</v>
      </c>
      <c r="M14" s="62">
        <v>133</v>
      </c>
      <c r="N14" s="62">
        <v>143</v>
      </c>
      <c r="O14" s="62">
        <v>128</v>
      </c>
      <c r="P14" s="62">
        <v>140</v>
      </c>
      <c r="Q14" s="60">
        <f t="shared" si="3"/>
        <v>688</v>
      </c>
      <c r="R14" s="329">
        <v>140</v>
      </c>
      <c r="S14" s="62">
        <v>144</v>
      </c>
      <c r="T14" s="62">
        <v>131</v>
      </c>
      <c r="U14" s="62">
        <v>148</v>
      </c>
      <c r="V14" s="62">
        <v>120</v>
      </c>
      <c r="W14" s="60">
        <f t="shared" si="4"/>
        <v>683</v>
      </c>
      <c r="X14" s="330">
        <v>148</v>
      </c>
      <c r="Y14" s="330">
        <v>144</v>
      </c>
      <c r="Z14" s="330">
        <v>142</v>
      </c>
      <c r="AA14" s="330">
        <v>133</v>
      </c>
      <c r="AB14" s="330">
        <v>144</v>
      </c>
      <c r="AC14" s="271">
        <f t="shared" si="5"/>
        <v>711</v>
      </c>
      <c r="AD14" s="1"/>
      <c r="AE14" s="26"/>
      <c r="AF14" s="26"/>
      <c r="AG14" s="26"/>
      <c r="AH14" s="26"/>
      <c r="AI14" s="26"/>
      <c r="AJ14" s="26"/>
    </row>
    <row r="15" spans="1:36" ht="18.899999999999999" customHeight="1">
      <c r="A15" s="1"/>
      <c r="B15" s="275">
        <v>13</v>
      </c>
      <c r="C15" s="272" t="s">
        <v>28</v>
      </c>
      <c r="D15" s="60">
        <f t="shared" si="0"/>
        <v>2746</v>
      </c>
      <c r="E15" s="61">
        <f t="shared" si="1"/>
        <v>137.30000000000001</v>
      </c>
      <c r="F15" s="62">
        <v>121</v>
      </c>
      <c r="G15" s="62">
        <v>144</v>
      </c>
      <c r="H15" s="62">
        <v>144</v>
      </c>
      <c r="I15" s="62">
        <v>144</v>
      </c>
      <c r="J15" s="62">
        <v>144</v>
      </c>
      <c r="K15" s="60">
        <f t="shared" si="2"/>
        <v>697</v>
      </c>
      <c r="L15" s="62">
        <v>127</v>
      </c>
      <c r="M15" s="62">
        <v>142</v>
      </c>
      <c r="N15" s="62">
        <v>148</v>
      </c>
      <c r="O15" s="62">
        <v>140</v>
      </c>
      <c r="P15" s="62">
        <v>112</v>
      </c>
      <c r="Q15" s="60">
        <f t="shared" si="3"/>
        <v>669</v>
      </c>
      <c r="R15" s="329">
        <v>143</v>
      </c>
      <c r="S15" s="62">
        <v>148</v>
      </c>
      <c r="T15" s="62">
        <v>129</v>
      </c>
      <c r="U15" s="62">
        <v>143</v>
      </c>
      <c r="V15" s="62">
        <v>144</v>
      </c>
      <c r="W15" s="60">
        <f t="shared" si="4"/>
        <v>707</v>
      </c>
      <c r="X15" s="330">
        <v>140</v>
      </c>
      <c r="Y15" s="330">
        <v>148</v>
      </c>
      <c r="Z15" s="330">
        <v>126</v>
      </c>
      <c r="AA15" s="330">
        <v>127</v>
      </c>
      <c r="AB15" s="330">
        <v>132</v>
      </c>
      <c r="AC15" s="271">
        <f t="shared" si="5"/>
        <v>673</v>
      </c>
      <c r="AD15" s="1"/>
      <c r="AE15" s="26"/>
      <c r="AF15" s="26"/>
      <c r="AG15" s="26"/>
      <c r="AH15" s="26"/>
      <c r="AI15" s="26"/>
      <c r="AJ15" s="26"/>
    </row>
    <row r="16" spans="1:36" ht="18.899999999999999" customHeight="1">
      <c r="A16" s="1"/>
      <c r="B16" s="275">
        <v>14</v>
      </c>
      <c r="C16" s="338" t="s">
        <v>76</v>
      </c>
      <c r="D16" s="60">
        <f t="shared" si="0"/>
        <v>2743</v>
      </c>
      <c r="E16" s="61">
        <f t="shared" si="1"/>
        <v>137.15</v>
      </c>
      <c r="F16" s="340">
        <v>129</v>
      </c>
      <c r="G16" s="340">
        <v>126</v>
      </c>
      <c r="H16" s="340">
        <v>144</v>
      </c>
      <c r="I16" s="340">
        <v>119</v>
      </c>
      <c r="J16" s="340">
        <v>148</v>
      </c>
      <c r="K16" s="60">
        <f t="shared" si="2"/>
        <v>666</v>
      </c>
      <c r="L16" s="340">
        <v>140</v>
      </c>
      <c r="M16" s="340">
        <v>144</v>
      </c>
      <c r="N16" s="340">
        <v>148</v>
      </c>
      <c r="O16" s="340">
        <v>129</v>
      </c>
      <c r="P16" s="340">
        <v>140</v>
      </c>
      <c r="Q16" s="60">
        <f t="shared" si="3"/>
        <v>701</v>
      </c>
      <c r="R16" s="329">
        <v>140</v>
      </c>
      <c r="S16" s="62">
        <v>144</v>
      </c>
      <c r="T16" s="62">
        <v>144</v>
      </c>
      <c r="U16" s="62">
        <v>127</v>
      </c>
      <c r="V16" s="62">
        <v>127</v>
      </c>
      <c r="W16" s="60">
        <f t="shared" si="4"/>
        <v>682</v>
      </c>
      <c r="X16" s="330">
        <v>140</v>
      </c>
      <c r="Y16" s="330">
        <v>144</v>
      </c>
      <c r="Z16" s="330">
        <v>140</v>
      </c>
      <c r="AA16" s="330">
        <v>143</v>
      </c>
      <c r="AB16" s="330">
        <v>127</v>
      </c>
      <c r="AC16" s="271">
        <f t="shared" si="5"/>
        <v>694</v>
      </c>
      <c r="AD16" s="1"/>
      <c r="AE16" s="26"/>
      <c r="AF16" s="26"/>
      <c r="AG16" s="26"/>
      <c r="AH16" s="26"/>
      <c r="AI16" s="26"/>
      <c r="AJ16" s="26"/>
    </row>
    <row r="17" spans="1:36" ht="18.899999999999999" customHeight="1">
      <c r="A17" s="1"/>
      <c r="B17" s="275">
        <v>15</v>
      </c>
      <c r="C17" s="272" t="s">
        <v>26</v>
      </c>
      <c r="D17" s="60">
        <f t="shared" si="0"/>
        <v>2700</v>
      </c>
      <c r="E17" s="61">
        <f t="shared" si="1"/>
        <v>135</v>
      </c>
      <c r="F17" s="62">
        <v>134</v>
      </c>
      <c r="G17" s="62">
        <v>140</v>
      </c>
      <c r="H17" s="62">
        <v>133</v>
      </c>
      <c r="I17" s="62">
        <v>140</v>
      </c>
      <c r="J17" s="62">
        <v>140</v>
      </c>
      <c r="K17" s="60">
        <f t="shared" si="2"/>
        <v>687</v>
      </c>
      <c r="L17" s="62">
        <v>140</v>
      </c>
      <c r="M17" s="62">
        <v>140</v>
      </c>
      <c r="N17" s="62">
        <v>142</v>
      </c>
      <c r="O17" s="62">
        <v>140</v>
      </c>
      <c r="P17" s="62">
        <v>113</v>
      </c>
      <c r="Q17" s="60">
        <f t="shared" si="3"/>
        <v>675</v>
      </c>
      <c r="R17" s="62">
        <v>118</v>
      </c>
      <c r="S17" s="62">
        <v>143</v>
      </c>
      <c r="T17" s="62">
        <v>140</v>
      </c>
      <c r="U17" s="62">
        <v>142</v>
      </c>
      <c r="V17" s="62">
        <v>131</v>
      </c>
      <c r="W17" s="60">
        <f t="shared" si="4"/>
        <v>674</v>
      </c>
      <c r="X17" s="258">
        <v>120</v>
      </c>
      <c r="Y17" s="258">
        <v>140</v>
      </c>
      <c r="Z17" s="258">
        <v>140</v>
      </c>
      <c r="AA17" s="258">
        <v>133</v>
      </c>
      <c r="AB17" s="258">
        <v>131</v>
      </c>
      <c r="AC17" s="271">
        <f t="shared" si="5"/>
        <v>664</v>
      </c>
      <c r="AD17" s="1"/>
      <c r="AE17" s="26"/>
      <c r="AF17" s="26"/>
      <c r="AG17" s="26"/>
      <c r="AH17" s="26"/>
      <c r="AI17" s="26"/>
      <c r="AJ17" s="26"/>
    </row>
    <row r="18" spans="1:36" ht="18.899999999999999" customHeight="1">
      <c r="A18" s="1"/>
      <c r="B18" s="275">
        <v>16</v>
      </c>
      <c r="C18" s="272" t="s">
        <v>12</v>
      </c>
      <c r="D18" s="60">
        <f t="shared" si="0"/>
        <v>2695</v>
      </c>
      <c r="E18" s="61">
        <f t="shared" si="1"/>
        <v>134.75</v>
      </c>
      <c r="F18" s="62">
        <v>128</v>
      </c>
      <c r="G18" s="62">
        <v>133</v>
      </c>
      <c r="H18" s="62">
        <v>140</v>
      </c>
      <c r="I18" s="62">
        <v>135</v>
      </c>
      <c r="J18" s="62">
        <v>119</v>
      </c>
      <c r="K18" s="60">
        <f t="shared" si="2"/>
        <v>655</v>
      </c>
      <c r="L18" s="62">
        <v>120</v>
      </c>
      <c r="M18" s="62">
        <v>148</v>
      </c>
      <c r="N18" s="62">
        <v>140</v>
      </c>
      <c r="O18" s="62">
        <v>133</v>
      </c>
      <c r="P18" s="62">
        <v>144</v>
      </c>
      <c r="Q18" s="60">
        <f t="shared" si="3"/>
        <v>685</v>
      </c>
      <c r="R18" s="62">
        <v>128</v>
      </c>
      <c r="S18" s="62">
        <v>126</v>
      </c>
      <c r="T18" s="62">
        <v>148</v>
      </c>
      <c r="U18" s="62">
        <v>142</v>
      </c>
      <c r="V18" s="62">
        <v>140</v>
      </c>
      <c r="W18" s="60">
        <f t="shared" si="4"/>
        <v>684</v>
      </c>
      <c r="X18" s="62">
        <v>128</v>
      </c>
      <c r="Y18" s="62">
        <v>129</v>
      </c>
      <c r="Z18" s="62">
        <v>127</v>
      </c>
      <c r="AA18" s="62">
        <v>143</v>
      </c>
      <c r="AB18" s="62">
        <v>144</v>
      </c>
      <c r="AC18" s="271">
        <f t="shared" si="5"/>
        <v>671</v>
      </c>
      <c r="AD18" s="1"/>
      <c r="AE18" s="26"/>
      <c r="AF18" s="26"/>
      <c r="AG18" s="26"/>
      <c r="AH18" s="26"/>
      <c r="AI18" s="26"/>
      <c r="AJ18" s="26"/>
    </row>
    <row r="19" spans="1:36" ht="18.899999999999999" customHeight="1">
      <c r="A19" s="1"/>
      <c r="B19" s="275">
        <v>17</v>
      </c>
      <c r="C19" s="272" t="s">
        <v>3</v>
      </c>
      <c r="D19" s="60">
        <f t="shared" si="0"/>
        <v>2692</v>
      </c>
      <c r="E19" s="61">
        <f t="shared" si="1"/>
        <v>134.6</v>
      </c>
      <c r="F19" s="62">
        <v>148</v>
      </c>
      <c r="G19" s="62">
        <v>128</v>
      </c>
      <c r="H19" s="62">
        <v>132</v>
      </c>
      <c r="I19" s="62">
        <v>140</v>
      </c>
      <c r="J19" s="62">
        <v>123</v>
      </c>
      <c r="K19" s="60">
        <f t="shared" si="2"/>
        <v>671</v>
      </c>
      <c r="L19" s="62">
        <v>140</v>
      </c>
      <c r="M19" s="62">
        <v>148</v>
      </c>
      <c r="N19" s="62">
        <v>113</v>
      </c>
      <c r="O19" s="62">
        <v>140</v>
      </c>
      <c r="P19" s="62">
        <v>140</v>
      </c>
      <c r="Q19" s="60">
        <f t="shared" si="3"/>
        <v>681</v>
      </c>
      <c r="R19" s="329">
        <v>131</v>
      </c>
      <c r="S19" s="329">
        <v>120</v>
      </c>
      <c r="T19" s="329">
        <v>140</v>
      </c>
      <c r="U19" s="329">
        <v>144</v>
      </c>
      <c r="V19" s="62">
        <v>128</v>
      </c>
      <c r="W19" s="60">
        <f t="shared" si="4"/>
        <v>663</v>
      </c>
      <c r="X19" s="330">
        <v>148</v>
      </c>
      <c r="Y19" s="330">
        <v>127</v>
      </c>
      <c r="Z19" s="330">
        <v>144</v>
      </c>
      <c r="AA19" s="330">
        <v>128</v>
      </c>
      <c r="AB19" s="330">
        <v>130</v>
      </c>
      <c r="AC19" s="271">
        <f t="shared" si="5"/>
        <v>677</v>
      </c>
      <c r="AD19" s="1"/>
      <c r="AE19" s="26"/>
      <c r="AF19" s="26"/>
      <c r="AG19" s="26"/>
      <c r="AH19" s="26"/>
      <c r="AI19" s="26"/>
      <c r="AJ19" s="26"/>
    </row>
    <row r="20" spans="1:36" ht="18.899999999999999" customHeight="1">
      <c r="A20" s="1"/>
      <c r="B20" s="275">
        <v>18</v>
      </c>
      <c r="C20" s="272" t="s">
        <v>34</v>
      </c>
      <c r="D20" s="60">
        <f t="shared" si="0"/>
        <v>2688</v>
      </c>
      <c r="E20" s="61">
        <f t="shared" si="1"/>
        <v>134.4</v>
      </c>
      <c r="F20" s="62">
        <v>127</v>
      </c>
      <c r="G20" s="62">
        <v>130</v>
      </c>
      <c r="H20" s="62">
        <v>144</v>
      </c>
      <c r="I20" s="62">
        <v>140</v>
      </c>
      <c r="J20" s="62">
        <v>144</v>
      </c>
      <c r="K20" s="60">
        <f t="shared" si="2"/>
        <v>685</v>
      </c>
      <c r="L20" s="62">
        <v>128</v>
      </c>
      <c r="M20" s="62">
        <v>115</v>
      </c>
      <c r="N20" s="62">
        <v>127</v>
      </c>
      <c r="O20" s="62">
        <v>128</v>
      </c>
      <c r="P20" s="62">
        <v>140</v>
      </c>
      <c r="Q20" s="60">
        <f t="shared" si="3"/>
        <v>638</v>
      </c>
      <c r="R20" s="62">
        <v>140</v>
      </c>
      <c r="S20" s="62">
        <v>140</v>
      </c>
      <c r="T20" s="62">
        <v>127</v>
      </c>
      <c r="U20" s="62">
        <v>142</v>
      </c>
      <c r="V20" s="62">
        <v>126</v>
      </c>
      <c r="W20" s="60">
        <f t="shared" si="4"/>
        <v>675</v>
      </c>
      <c r="X20" s="330">
        <v>140</v>
      </c>
      <c r="Y20" s="330">
        <v>133</v>
      </c>
      <c r="Z20" s="330">
        <v>129</v>
      </c>
      <c r="AA20" s="330">
        <v>148</v>
      </c>
      <c r="AB20" s="330">
        <v>140</v>
      </c>
      <c r="AC20" s="271">
        <f t="shared" si="5"/>
        <v>690</v>
      </c>
      <c r="AD20" s="1"/>
      <c r="AE20" s="26"/>
      <c r="AF20" s="26"/>
      <c r="AG20" s="26"/>
      <c r="AH20" s="26"/>
      <c r="AI20" s="26"/>
      <c r="AJ20" s="26"/>
    </row>
    <row r="21" spans="1:36" ht="18.899999999999999" customHeight="1">
      <c r="A21" s="1"/>
      <c r="B21" s="275">
        <v>19</v>
      </c>
      <c r="C21" s="272" t="s">
        <v>4</v>
      </c>
      <c r="D21" s="60">
        <f t="shared" si="0"/>
        <v>2669</v>
      </c>
      <c r="E21" s="61">
        <f t="shared" si="1"/>
        <v>133.44999999999999</v>
      </c>
      <c r="F21" s="62">
        <v>142</v>
      </c>
      <c r="G21" s="62">
        <v>130</v>
      </c>
      <c r="H21" s="62">
        <v>142</v>
      </c>
      <c r="I21" s="62">
        <v>140</v>
      </c>
      <c r="J21" s="62">
        <v>132</v>
      </c>
      <c r="K21" s="60">
        <f t="shared" si="2"/>
        <v>686</v>
      </c>
      <c r="L21" s="62">
        <v>127</v>
      </c>
      <c r="M21" s="62">
        <v>128</v>
      </c>
      <c r="N21" s="62">
        <v>117</v>
      </c>
      <c r="O21" s="62">
        <v>126</v>
      </c>
      <c r="P21" s="62">
        <v>133</v>
      </c>
      <c r="Q21" s="60">
        <f t="shared" si="3"/>
        <v>631</v>
      </c>
      <c r="R21" s="329">
        <v>144</v>
      </c>
      <c r="S21" s="329">
        <v>129</v>
      </c>
      <c r="T21" s="329">
        <v>145</v>
      </c>
      <c r="U21" s="329">
        <v>126</v>
      </c>
      <c r="V21" s="62">
        <v>142</v>
      </c>
      <c r="W21" s="60">
        <f t="shared" si="4"/>
        <v>686</v>
      </c>
      <c r="X21" s="258">
        <v>142</v>
      </c>
      <c r="Y21" s="258">
        <v>140</v>
      </c>
      <c r="Z21" s="258">
        <v>126</v>
      </c>
      <c r="AA21" s="258">
        <v>129</v>
      </c>
      <c r="AB21" s="258">
        <v>129</v>
      </c>
      <c r="AC21" s="259">
        <f t="shared" si="5"/>
        <v>666</v>
      </c>
      <c r="AD21" s="1"/>
      <c r="AE21" s="26"/>
      <c r="AF21" s="26"/>
      <c r="AG21" s="26"/>
      <c r="AH21" s="26"/>
      <c r="AI21" s="26"/>
      <c r="AJ21" s="26"/>
    </row>
    <row r="22" spans="1:36" ht="18.899999999999999" customHeight="1">
      <c r="A22" s="1"/>
      <c r="B22" s="275">
        <v>20</v>
      </c>
      <c r="C22" s="272" t="s">
        <v>52</v>
      </c>
      <c r="D22" s="60">
        <f t="shared" si="0"/>
        <v>2654</v>
      </c>
      <c r="E22" s="61">
        <f t="shared" si="1"/>
        <v>132.69999999999999</v>
      </c>
      <c r="F22" s="62">
        <v>131</v>
      </c>
      <c r="G22" s="62">
        <v>110</v>
      </c>
      <c r="H22" s="62">
        <v>142</v>
      </c>
      <c r="I22" s="62">
        <v>140</v>
      </c>
      <c r="J22" s="62">
        <v>144</v>
      </c>
      <c r="K22" s="60">
        <f t="shared" si="2"/>
        <v>667</v>
      </c>
      <c r="L22" s="62">
        <v>131</v>
      </c>
      <c r="M22" s="62">
        <v>122</v>
      </c>
      <c r="N22" s="62">
        <v>133</v>
      </c>
      <c r="O22" s="62">
        <v>145</v>
      </c>
      <c r="P22" s="62">
        <v>142</v>
      </c>
      <c r="Q22" s="60">
        <f t="shared" si="3"/>
        <v>673</v>
      </c>
      <c r="R22" s="329">
        <v>131</v>
      </c>
      <c r="S22" s="62">
        <v>129</v>
      </c>
      <c r="T22" s="62">
        <v>133</v>
      </c>
      <c r="U22" s="62">
        <v>128</v>
      </c>
      <c r="V22" s="62">
        <v>120</v>
      </c>
      <c r="W22" s="60">
        <f t="shared" si="4"/>
        <v>641</v>
      </c>
      <c r="X22" s="330">
        <v>128</v>
      </c>
      <c r="Y22" s="330">
        <v>128</v>
      </c>
      <c r="Z22" s="330">
        <v>129</v>
      </c>
      <c r="AA22" s="330">
        <v>144</v>
      </c>
      <c r="AB22" s="330">
        <v>144</v>
      </c>
      <c r="AC22" s="271">
        <f t="shared" si="5"/>
        <v>673</v>
      </c>
      <c r="AD22" s="1"/>
      <c r="AE22" s="26"/>
      <c r="AF22" s="26"/>
      <c r="AG22" s="26"/>
      <c r="AH22" s="26"/>
      <c r="AI22" s="26"/>
      <c r="AJ22" s="26"/>
    </row>
    <row r="23" spans="1:36" ht="18.899999999999999" customHeight="1">
      <c r="A23" s="1"/>
      <c r="B23" s="275">
        <v>21</v>
      </c>
      <c r="C23" s="272" t="s">
        <v>50</v>
      </c>
      <c r="D23" s="60">
        <f t="shared" si="0"/>
        <v>2647</v>
      </c>
      <c r="E23" s="61">
        <f t="shared" si="1"/>
        <v>132.35</v>
      </c>
      <c r="F23" s="62">
        <v>120</v>
      </c>
      <c r="G23" s="62">
        <v>127</v>
      </c>
      <c r="H23" s="62">
        <v>140</v>
      </c>
      <c r="I23" s="62">
        <v>122</v>
      </c>
      <c r="J23" s="62">
        <v>132</v>
      </c>
      <c r="K23" s="60">
        <f t="shared" si="2"/>
        <v>641</v>
      </c>
      <c r="L23" s="62">
        <v>131</v>
      </c>
      <c r="M23" s="62">
        <v>140</v>
      </c>
      <c r="N23" s="62">
        <v>142</v>
      </c>
      <c r="O23" s="62">
        <v>135</v>
      </c>
      <c r="P23" s="62">
        <v>140</v>
      </c>
      <c r="Q23" s="60">
        <f t="shared" si="3"/>
        <v>688</v>
      </c>
      <c r="R23" s="62">
        <v>140</v>
      </c>
      <c r="S23" s="62">
        <v>140</v>
      </c>
      <c r="T23" s="62">
        <v>126</v>
      </c>
      <c r="U23" s="62">
        <v>128</v>
      </c>
      <c r="V23" s="62">
        <v>128</v>
      </c>
      <c r="W23" s="60">
        <f t="shared" si="4"/>
        <v>662</v>
      </c>
      <c r="X23" s="330">
        <v>140</v>
      </c>
      <c r="Y23" s="330">
        <v>126</v>
      </c>
      <c r="Z23" s="330">
        <v>140</v>
      </c>
      <c r="AA23" s="330">
        <v>130</v>
      </c>
      <c r="AB23" s="330">
        <v>120</v>
      </c>
      <c r="AC23" s="271">
        <f t="shared" si="5"/>
        <v>656</v>
      </c>
      <c r="AD23" s="1"/>
      <c r="AE23" s="26"/>
      <c r="AF23" s="26"/>
      <c r="AG23" s="26"/>
      <c r="AH23" s="26"/>
      <c r="AI23" s="26"/>
      <c r="AJ23" s="26"/>
    </row>
    <row r="24" spans="1:36" ht="18.899999999999999" customHeight="1">
      <c r="A24" s="1"/>
      <c r="B24" s="275">
        <v>22</v>
      </c>
      <c r="C24" s="272" t="s">
        <v>93</v>
      </c>
      <c r="D24" s="60">
        <f t="shared" si="0"/>
        <v>2558</v>
      </c>
      <c r="E24" s="61">
        <f t="shared" si="1"/>
        <v>127.9</v>
      </c>
      <c r="F24" s="62">
        <v>127</v>
      </c>
      <c r="G24" s="62">
        <v>113</v>
      </c>
      <c r="H24" s="62">
        <v>128</v>
      </c>
      <c r="I24" s="62">
        <v>131</v>
      </c>
      <c r="J24" s="62">
        <v>125</v>
      </c>
      <c r="K24" s="60">
        <f t="shared" si="2"/>
        <v>624</v>
      </c>
      <c r="L24" s="62">
        <v>122</v>
      </c>
      <c r="M24" s="62">
        <v>128</v>
      </c>
      <c r="N24" s="62">
        <v>128</v>
      </c>
      <c r="O24" s="62">
        <v>140</v>
      </c>
      <c r="P24" s="62">
        <v>124</v>
      </c>
      <c r="Q24" s="60">
        <f t="shared" si="3"/>
        <v>642</v>
      </c>
      <c r="R24" s="329">
        <v>126</v>
      </c>
      <c r="S24" s="62">
        <v>127</v>
      </c>
      <c r="T24" s="62">
        <v>128</v>
      </c>
      <c r="U24" s="62">
        <v>126</v>
      </c>
      <c r="V24" s="62">
        <v>126</v>
      </c>
      <c r="W24" s="60">
        <f t="shared" si="4"/>
        <v>633</v>
      </c>
      <c r="X24" s="330">
        <v>140</v>
      </c>
      <c r="Y24" s="330">
        <v>123</v>
      </c>
      <c r="Z24" s="330">
        <v>144</v>
      </c>
      <c r="AA24" s="330">
        <v>126</v>
      </c>
      <c r="AB24" s="330">
        <v>126</v>
      </c>
      <c r="AC24" s="271">
        <f t="shared" si="5"/>
        <v>659</v>
      </c>
      <c r="AD24" s="1"/>
      <c r="AE24" s="26"/>
      <c r="AF24" s="26"/>
      <c r="AG24" s="26"/>
      <c r="AH24" s="26"/>
      <c r="AI24" s="26"/>
      <c r="AJ24" s="26"/>
    </row>
    <row r="25" spans="1:36" ht="18.899999999999999" customHeight="1">
      <c r="A25" s="1"/>
      <c r="B25" s="275">
        <v>23</v>
      </c>
      <c r="C25" s="272" t="s">
        <v>30</v>
      </c>
      <c r="D25" s="60">
        <f t="shared" si="0"/>
        <v>2499</v>
      </c>
      <c r="E25" s="61">
        <f t="shared" si="1"/>
        <v>124.95</v>
      </c>
      <c r="F25" s="62">
        <v>129</v>
      </c>
      <c r="G25" s="62">
        <v>126</v>
      </c>
      <c r="H25" s="62">
        <v>111</v>
      </c>
      <c r="I25" s="62">
        <v>111</v>
      </c>
      <c r="J25" s="62">
        <v>111</v>
      </c>
      <c r="K25" s="60">
        <f t="shared" si="2"/>
        <v>588</v>
      </c>
      <c r="L25" s="62">
        <v>125</v>
      </c>
      <c r="M25" s="62">
        <v>129</v>
      </c>
      <c r="N25" s="62">
        <v>140</v>
      </c>
      <c r="O25" s="62">
        <v>101</v>
      </c>
      <c r="P25" s="62">
        <v>126</v>
      </c>
      <c r="Q25" s="60">
        <f t="shared" si="3"/>
        <v>621</v>
      </c>
      <c r="R25" s="329">
        <v>113</v>
      </c>
      <c r="S25" s="62">
        <v>127</v>
      </c>
      <c r="T25" s="62">
        <v>140</v>
      </c>
      <c r="U25" s="62">
        <v>116</v>
      </c>
      <c r="V25" s="62">
        <v>127</v>
      </c>
      <c r="W25" s="60">
        <f t="shared" si="4"/>
        <v>623</v>
      </c>
      <c r="X25" s="330">
        <v>144</v>
      </c>
      <c r="Y25" s="330">
        <v>123</v>
      </c>
      <c r="Z25" s="330">
        <v>133</v>
      </c>
      <c r="AA25" s="330">
        <v>127</v>
      </c>
      <c r="AB25" s="330">
        <v>140</v>
      </c>
      <c r="AC25" s="271">
        <f t="shared" si="5"/>
        <v>667</v>
      </c>
      <c r="AD25" s="1"/>
      <c r="AE25" s="26"/>
      <c r="AF25" s="26"/>
      <c r="AG25" s="26"/>
      <c r="AH25" s="26"/>
      <c r="AI25" s="26"/>
      <c r="AJ25" s="26"/>
    </row>
    <row r="26" spans="1:36" ht="18.899999999999999" customHeight="1">
      <c r="A26" s="1"/>
      <c r="B26" s="275">
        <v>24</v>
      </c>
      <c r="C26" s="272" t="s">
        <v>29</v>
      </c>
      <c r="D26" s="60">
        <f t="shared" si="0"/>
        <v>2493</v>
      </c>
      <c r="E26" s="61">
        <f t="shared" si="1"/>
        <v>124.65</v>
      </c>
      <c r="F26" s="62">
        <v>118</v>
      </c>
      <c r="G26" s="62">
        <v>115</v>
      </c>
      <c r="H26" s="62">
        <v>127</v>
      </c>
      <c r="I26" s="62">
        <v>109</v>
      </c>
      <c r="J26" s="62">
        <v>122</v>
      </c>
      <c r="K26" s="60">
        <f t="shared" si="2"/>
        <v>591</v>
      </c>
      <c r="L26" s="62">
        <v>124</v>
      </c>
      <c r="M26" s="62">
        <v>127</v>
      </c>
      <c r="N26" s="62">
        <v>131</v>
      </c>
      <c r="O26" s="62">
        <v>128</v>
      </c>
      <c r="P26" s="62">
        <v>130</v>
      </c>
      <c r="Q26" s="60">
        <f t="shared" si="3"/>
        <v>640</v>
      </c>
      <c r="R26" s="329">
        <v>112</v>
      </c>
      <c r="S26" s="62">
        <v>110</v>
      </c>
      <c r="T26" s="62">
        <v>131</v>
      </c>
      <c r="U26" s="62">
        <v>126</v>
      </c>
      <c r="V26" s="62">
        <v>127</v>
      </c>
      <c r="W26" s="60">
        <f t="shared" si="4"/>
        <v>606</v>
      </c>
      <c r="X26" s="330">
        <v>126</v>
      </c>
      <c r="Y26" s="330">
        <v>131</v>
      </c>
      <c r="Z26" s="330">
        <v>140</v>
      </c>
      <c r="AA26" s="330">
        <v>126</v>
      </c>
      <c r="AB26" s="330">
        <v>133</v>
      </c>
      <c r="AC26" s="271">
        <f t="shared" si="5"/>
        <v>656</v>
      </c>
      <c r="AD26" s="1"/>
      <c r="AE26" s="26"/>
      <c r="AF26" s="26"/>
      <c r="AG26" s="26"/>
      <c r="AH26" s="26"/>
      <c r="AI26" s="26"/>
      <c r="AJ26" s="26"/>
    </row>
    <row r="27" spans="1:36" ht="18.899999999999999" customHeight="1">
      <c r="A27" s="1"/>
      <c r="B27" s="275">
        <v>25</v>
      </c>
      <c r="C27" s="272" t="s">
        <v>60</v>
      </c>
      <c r="D27" s="60">
        <f t="shared" si="0"/>
        <v>2479</v>
      </c>
      <c r="E27" s="61">
        <f t="shared" si="1"/>
        <v>123.95</v>
      </c>
      <c r="F27" s="62">
        <v>111</v>
      </c>
      <c r="G27" s="62">
        <v>143</v>
      </c>
      <c r="H27" s="62">
        <v>123</v>
      </c>
      <c r="I27" s="62">
        <v>129</v>
      </c>
      <c r="J27" s="62">
        <v>125</v>
      </c>
      <c r="K27" s="60">
        <f t="shared" si="2"/>
        <v>631</v>
      </c>
      <c r="L27" s="62">
        <v>131</v>
      </c>
      <c r="M27" s="62">
        <v>134</v>
      </c>
      <c r="N27" s="62">
        <v>140</v>
      </c>
      <c r="O27" s="62">
        <v>98</v>
      </c>
      <c r="P27" s="62">
        <v>140</v>
      </c>
      <c r="Q27" s="60">
        <f t="shared" si="3"/>
        <v>643</v>
      </c>
      <c r="R27" s="62">
        <v>115</v>
      </c>
      <c r="S27" s="62">
        <v>123</v>
      </c>
      <c r="T27" s="62">
        <v>119</v>
      </c>
      <c r="U27" s="62">
        <v>105</v>
      </c>
      <c r="V27" s="62">
        <v>126</v>
      </c>
      <c r="W27" s="60">
        <f t="shared" si="4"/>
        <v>588</v>
      </c>
      <c r="X27" s="330">
        <v>131</v>
      </c>
      <c r="Y27" s="330">
        <v>114</v>
      </c>
      <c r="Z27" s="330">
        <v>119</v>
      </c>
      <c r="AA27" s="330">
        <v>125</v>
      </c>
      <c r="AB27" s="330">
        <v>128</v>
      </c>
      <c r="AC27" s="271">
        <f t="shared" si="5"/>
        <v>617</v>
      </c>
      <c r="AD27" s="1"/>
      <c r="AE27" s="26"/>
      <c r="AF27" s="26"/>
      <c r="AG27" s="26"/>
      <c r="AH27" s="26"/>
      <c r="AI27" s="26"/>
      <c r="AJ27" s="26"/>
    </row>
    <row r="28" spans="1:36" ht="18.899999999999999" customHeight="1">
      <c r="A28" s="1"/>
      <c r="B28" s="275">
        <v>26</v>
      </c>
      <c r="C28" s="272" t="s">
        <v>33</v>
      </c>
      <c r="D28" s="60">
        <f t="shared" si="0"/>
        <v>1237</v>
      </c>
      <c r="E28" s="61">
        <f>SUM(D28)/10</f>
        <v>123.7</v>
      </c>
      <c r="F28" s="62">
        <v>126</v>
      </c>
      <c r="G28" s="62">
        <v>124</v>
      </c>
      <c r="H28" s="62">
        <v>111</v>
      </c>
      <c r="I28" s="62">
        <v>126</v>
      </c>
      <c r="J28" s="62">
        <v>125</v>
      </c>
      <c r="K28" s="60">
        <f t="shared" si="2"/>
        <v>612</v>
      </c>
      <c r="L28" s="62">
        <v>130</v>
      </c>
      <c r="M28" s="62">
        <v>126</v>
      </c>
      <c r="N28" s="62">
        <v>113</v>
      </c>
      <c r="O28" s="62">
        <v>128</v>
      </c>
      <c r="P28" s="62">
        <v>128</v>
      </c>
      <c r="Q28" s="60">
        <f t="shared" si="3"/>
        <v>625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0">
        <f t="shared" si="4"/>
        <v>0</v>
      </c>
      <c r="X28" s="330">
        <v>0</v>
      </c>
      <c r="Y28" s="330">
        <v>0</v>
      </c>
      <c r="Z28" s="330">
        <v>0</v>
      </c>
      <c r="AA28" s="330">
        <v>0</v>
      </c>
      <c r="AB28" s="330">
        <v>0</v>
      </c>
      <c r="AC28" s="271">
        <f t="shared" si="5"/>
        <v>0</v>
      </c>
      <c r="AD28" s="1"/>
      <c r="AE28" s="26"/>
      <c r="AF28" s="26"/>
      <c r="AG28" s="26"/>
      <c r="AH28" s="26"/>
      <c r="AI28" s="26"/>
      <c r="AJ28" s="26"/>
    </row>
    <row r="29" spans="1:36" ht="18.899999999999999" customHeight="1">
      <c r="A29" s="1"/>
      <c r="B29" s="275">
        <v>27</v>
      </c>
      <c r="C29" s="272" t="s">
        <v>73</v>
      </c>
      <c r="D29" s="60">
        <f t="shared" si="0"/>
        <v>2458</v>
      </c>
      <c r="E29" s="61">
        <f t="shared" ref="E29:E36" si="6">SUM(D29)/20</f>
        <v>122.9</v>
      </c>
      <c r="F29" s="62">
        <v>94</v>
      </c>
      <c r="G29" s="62">
        <v>124</v>
      </c>
      <c r="H29" s="62">
        <v>129</v>
      </c>
      <c r="I29" s="62">
        <v>127</v>
      </c>
      <c r="J29" s="62">
        <v>129</v>
      </c>
      <c r="K29" s="60">
        <f t="shared" si="2"/>
        <v>603</v>
      </c>
      <c r="L29" s="62">
        <v>122</v>
      </c>
      <c r="M29" s="62">
        <v>115</v>
      </c>
      <c r="N29" s="62">
        <v>117</v>
      </c>
      <c r="O29" s="62">
        <v>131</v>
      </c>
      <c r="P29" s="62">
        <v>125</v>
      </c>
      <c r="Q29" s="60">
        <f t="shared" si="3"/>
        <v>610</v>
      </c>
      <c r="R29" s="62">
        <v>113</v>
      </c>
      <c r="S29" s="62">
        <v>123</v>
      </c>
      <c r="T29" s="62">
        <v>122</v>
      </c>
      <c r="U29" s="62">
        <v>128</v>
      </c>
      <c r="V29" s="62">
        <v>132</v>
      </c>
      <c r="W29" s="60">
        <f t="shared" si="4"/>
        <v>618</v>
      </c>
      <c r="X29" s="258">
        <v>123</v>
      </c>
      <c r="Y29" s="258">
        <v>123</v>
      </c>
      <c r="Z29" s="258">
        <v>129</v>
      </c>
      <c r="AA29" s="258">
        <v>128</v>
      </c>
      <c r="AB29" s="258">
        <v>124</v>
      </c>
      <c r="AC29" s="271">
        <f t="shared" si="5"/>
        <v>627</v>
      </c>
      <c r="AD29" s="1"/>
      <c r="AE29" s="26"/>
      <c r="AF29" s="26"/>
      <c r="AG29" s="26"/>
      <c r="AH29" s="26"/>
      <c r="AI29" s="26"/>
      <c r="AJ29" s="26"/>
    </row>
    <row r="30" spans="1:36" ht="18.899999999999999" customHeight="1">
      <c r="A30" s="1"/>
      <c r="B30" s="275">
        <v>28</v>
      </c>
      <c r="C30" s="272" t="s">
        <v>58</v>
      </c>
      <c r="D30" s="60">
        <f t="shared" si="0"/>
        <v>2339</v>
      </c>
      <c r="E30" s="61">
        <f t="shared" si="6"/>
        <v>116.95</v>
      </c>
      <c r="F30" s="62">
        <v>108</v>
      </c>
      <c r="G30" s="62">
        <v>123</v>
      </c>
      <c r="H30" s="62">
        <v>128</v>
      </c>
      <c r="I30" s="62">
        <v>91</v>
      </c>
      <c r="J30" s="62">
        <v>130</v>
      </c>
      <c r="K30" s="60">
        <f t="shared" si="2"/>
        <v>580</v>
      </c>
      <c r="L30" s="62">
        <v>123</v>
      </c>
      <c r="M30" s="62">
        <v>130</v>
      </c>
      <c r="N30" s="62">
        <v>123</v>
      </c>
      <c r="O30" s="62">
        <v>115</v>
      </c>
      <c r="P30" s="62">
        <v>114</v>
      </c>
      <c r="Q30" s="60">
        <f t="shared" si="3"/>
        <v>605</v>
      </c>
      <c r="R30" s="329">
        <v>118</v>
      </c>
      <c r="S30" s="62">
        <v>97</v>
      </c>
      <c r="T30" s="62">
        <v>120</v>
      </c>
      <c r="U30" s="62">
        <v>125</v>
      </c>
      <c r="V30" s="62">
        <v>109</v>
      </c>
      <c r="W30" s="60">
        <f t="shared" si="4"/>
        <v>569</v>
      </c>
      <c r="X30" s="330">
        <v>126</v>
      </c>
      <c r="Y30" s="330">
        <v>101</v>
      </c>
      <c r="Z30" s="330">
        <v>132</v>
      </c>
      <c r="AA30" s="330">
        <v>111</v>
      </c>
      <c r="AB30" s="330">
        <v>115</v>
      </c>
      <c r="AC30" s="271">
        <f t="shared" si="5"/>
        <v>585</v>
      </c>
      <c r="AD30" s="1"/>
      <c r="AE30" s="26"/>
      <c r="AF30" s="26"/>
      <c r="AG30" s="26"/>
      <c r="AH30" s="26"/>
      <c r="AI30" s="26"/>
      <c r="AJ30" s="26"/>
    </row>
    <row r="31" spans="1:36" ht="18.899999999999999" customHeight="1">
      <c r="A31" s="1"/>
      <c r="B31" s="275">
        <v>29</v>
      </c>
      <c r="C31" s="272" t="s">
        <v>102</v>
      </c>
      <c r="D31" s="60">
        <f t="shared" si="0"/>
        <v>2197</v>
      </c>
      <c r="E31" s="61">
        <f t="shared" si="6"/>
        <v>109.85</v>
      </c>
      <c r="F31" s="62">
        <v>99</v>
      </c>
      <c r="G31" s="62">
        <v>106</v>
      </c>
      <c r="H31" s="62">
        <v>107</v>
      </c>
      <c r="I31" s="62">
        <v>124</v>
      </c>
      <c r="J31" s="62">
        <v>124</v>
      </c>
      <c r="K31" s="60">
        <f t="shared" si="2"/>
        <v>560</v>
      </c>
      <c r="L31" s="62">
        <v>123</v>
      </c>
      <c r="M31" s="62">
        <v>125</v>
      </c>
      <c r="N31" s="62">
        <v>109</v>
      </c>
      <c r="O31" s="62">
        <v>103</v>
      </c>
      <c r="P31" s="62">
        <v>108</v>
      </c>
      <c r="Q31" s="60">
        <f t="shared" si="3"/>
        <v>568</v>
      </c>
      <c r="R31" s="329">
        <v>122</v>
      </c>
      <c r="S31" s="62">
        <v>124</v>
      </c>
      <c r="T31" s="62">
        <v>104</v>
      </c>
      <c r="U31" s="62">
        <v>107</v>
      </c>
      <c r="V31" s="62">
        <v>81</v>
      </c>
      <c r="W31" s="60">
        <f t="shared" si="4"/>
        <v>538</v>
      </c>
      <c r="X31" s="330">
        <v>113</v>
      </c>
      <c r="Y31" s="330">
        <v>121</v>
      </c>
      <c r="Z31" s="330">
        <v>101</v>
      </c>
      <c r="AA31" s="330">
        <v>105</v>
      </c>
      <c r="AB31" s="330">
        <v>91</v>
      </c>
      <c r="AC31" s="271">
        <f t="shared" si="5"/>
        <v>531</v>
      </c>
      <c r="AD31" s="1"/>
      <c r="AE31" s="26"/>
      <c r="AF31" s="26"/>
      <c r="AG31" s="26"/>
      <c r="AH31" s="26"/>
      <c r="AI31" s="26"/>
      <c r="AJ31" s="26"/>
    </row>
    <row r="32" spans="1:36" ht="18.899999999999999" customHeight="1">
      <c r="A32" s="1"/>
      <c r="B32" s="275">
        <v>30</v>
      </c>
      <c r="C32" s="272" t="s">
        <v>74</v>
      </c>
      <c r="D32" s="60">
        <f t="shared" si="0"/>
        <v>0</v>
      </c>
      <c r="E32" s="61">
        <f t="shared" si="6"/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0">
        <f t="shared" si="2"/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0">
        <f t="shared" si="3"/>
        <v>0</v>
      </c>
      <c r="R32" s="329">
        <v>0</v>
      </c>
      <c r="S32" s="62">
        <v>0</v>
      </c>
      <c r="T32" s="62">
        <v>0</v>
      </c>
      <c r="U32" s="62">
        <v>0</v>
      </c>
      <c r="V32" s="62">
        <v>0</v>
      </c>
      <c r="W32" s="60">
        <f t="shared" si="4"/>
        <v>0</v>
      </c>
      <c r="X32" s="330">
        <v>0</v>
      </c>
      <c r="Y32" s="330">
        <v>0</v>
      </c>
      <c r="Z32" s="330">
        <v>0</v>
      </c>
      <c r="AA32" s="330">
        <v>0</v>
      </c>
      <c r="AB32" s="330">
        <v>0</v>
      </c>
      <c r="AC32" s="271">
        <f t="shared" si="5"/>
        <v>0</v>
      </c>
      <c r="AD32" s="1"/>
      <c r="AE32" s="26"/>
      <c r="AF32" s="26"/>
      <c r="AG32" s="26"/>
      <c r="AH32" s="26"/>
      <c r="AI32" s="26"/>
      <c r="AJ32" s="26"/>
    </row>
    <row r="33" spans="1:36" ht="18.899999999999999" customHeight="1">
      <c r="A33" s="1"/>
      <c r="B33" s="275">
        <v>31</v>
      </c>
      <c r="C33" s="272" t="s">
        <v>32</v>
      </c>
      <c r="D33" s="60">
        <f t="shared" si="0"/>
        <v>0</v>
      </c>
      <c r="E33" s="61">
        <f t="shared" si="6"/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0">
        <f t="shared" si="2"/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0">
        <f t="shared" si="3"/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0">
        <f t="shared" si="4"/>
        <v>0</v>
      </c>
      <c r="X33" s="330">
        <v>0</v>
      </c>
      <c r="Y33" s="330">
        <v>0</v>
      </c>
      <c r="Z33" s="330">
        <v>0</v>
      </c>
      <c r="AA33" s="330">
        <v>0</v>
      </c>
      <c r="AB33" s="330">
        <v>0</v>
      </c>
      <c r="AC33" s="271">
        <f t="shared" si="5"/>
        <v>0</v>
      </c>
      <c r="AD33" s="1"/>
      <c r="AE33" s="26"/>
      <c r="AF33" s="26"/>
      <c r="AG33" s="26"/>
      <c r="AH33" s="26"/>
      <c r="AI33" s="26"/>
      <c r="AJ33" s="26"/>
    </row>
    <row r="34" spans="1:36" ht="18.899999999999999" customHeight="1">
      <c r="A34" s="1"/>
      <c r="B34" s="275">
        <v>32</v>
      </c>
      <c r="C34" s="272" t="s">
        <v>31</v>
      </c>
      <c r="D34" s="60">
        <f t="shared" si="0"/>
        <v>0</v>
      </c>
      <c r="E34" s="61">
        <f t="shared" si="6"/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0">
        <f t="shared" si="2"/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0">
        <f t="shared" si="3"/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0">
        <f t="shared" si="4"/>
        <v>0</v>
      </c>
      <c r="X34" s="330">
        <v>0</v>
      </c>
      <c r="Y34" s="330">
        <v>0</v>
      </c>
      <c r="Z34" s="330">
        <v>0</v>
      </c>
      <c r="AA34" s="330">
        <v>0</v>
      </c>
      <c r="AB34" s="330">
        <v>0</v>
      </c>
      <c r="AC34" s="271">
        <f t="shared" si="5"/>
        <v>0</v>
      </c>
      <c r="AD34" s="1"/>
      <c r="AE34" s="26"/>
      <c r="AF34" s="26"/>
      <c r="AG34" s="26"/>
      <c r="AH34" s="26"/>
      <c r="AI34" s="26"/>
      <c r="AJ34" s="26"/>
    </row>
    <row r="35" spans="1:36" ht="18.899999999999999" customHeight="1">
      <c r="A35" s="1"/>
      <c r="B35" s="275">
        <v>33</v>
      </c>
      <c r="C35" s="272" t="s">
        <v>38</v>
      </c>
      <c r="D35" s="60">
        <f t="shared" si="0"/>
        <v>0</v>
      </c>
      <c r="E35" s="61">
        <f t="shared" si="6"/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0">
        <f t="shared" si="2"/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0">
        <f t="shared" si="3"/>
        <v>0</v>
      </c>
      <c r="R35" s="329">
        <v>0</v>
      </c>
      <c r="S35" s="62">
        <v>0</v>
      </c>
      <c r="T35" s="62">
        <v>0</v>
      </c>
      <c r="U35" s="62">
        <v>0</v>
      </c>
      <c r="V35" s="62">
        <v>0</v>
      </c>
      <c r="W35" s="60">
        <f t="shared" si="4"/>
        <v>0</v>
      </c>
      <c r="X35" s="330">
        <v>0</v>
      </c>
      <c r="Y35" s="330">
        <v>0</v>
      </c>
      <c r="Z35" s="330">
        <v>0</v>
      </c>
      <c r="AA35" s="330">
        <v>0</v>
      </c>
      <c r="AB35" s="330">
        <v>0</v>
      </c>
      <c r="AC35" s="271">
        <f t="shared" si="5"/>
        <v>0</v>
      </c>
      <c r="AD35" s="1"/>
      <c r="AE35" s="26"/>
      <c r="AF35" s="26"/>
      <c r="AG35" s="26"/>
      <c r="AH35" s="26"/>
      <c r="AI35" s="26"/>
      <c r="AJ35" s="26"/>
    </row>
    <row r="36" spans="1:36" ht="18.899999999999999" customHeight="1">
      <c r="A36" s="1"/>
      <c r="B36" s="275">
        <v>34</v>
      </c>
      <c r="C36" s="339" t="s">
        <v>48</v>
      </c>
      <c r="D36" s="261">
        <f t="shared" si="0"/>
        <v>0</v>
      </c>
      <c r="E36" s="273">
        <f t="shared" si="6"/>
        <v>0</v>
      </c>
      <c r="F36" s="317">
        <v>0</v>
      </c>
      <c r="G36" s="317">
        <v>0</v>
      </c>
      <c r="H36" s="317">
        <v>0</v>
      </c>
      <c r="I36" s="317">
        <v>0</v>
      </c>
      <c r="J36" s="317">
        <v>0</v>
      </c>
      <c r="K36" s="261">
        <f t="shared" si="2"/>
        <v>0</v>
      </c>
      <c r="L36" s="317">
        <v>0</v>
      </c>
      <c r="M36" s="317">
        <v>0</v>
      </c>
      <c r="N36" s="317">
        <v>0</v>
      </c>
      <c r="O36" s="317">
        <v>0</v>
      </c>
      <c r="P36" s="317">
        <v>0</v>
      </c>
      <c r="Q36" s="261">
        <f t="shared" si="3"/>
        <v>0</v>
      </c>
      <c r="R36" s="332">
        <v>0</v>
      </c>
      <c r="S36" s="317">
        <v>0</v>
      </c>
      <c r="T36" s="317">
        <v>0</v>
      </c>
      <c r="U36" s="317">
        <v>0</v>
      </c>
      <c r="V36" s="317">
        <v>0</v>
      </c>
      <c r="W36" s="261">
        <f t="shared" si="4"/>
        <v>0</v>
      </c>
      <c r="X36" s="333">
        <v>0</v>
      </c>
      <c r="Y36" s="333">
        <v>0</v>
      </c>
      <c r="Z36" s="333">
        <v>0</v>
      </c>
      <c r="AA36" s="333">
        <v>0</v>
      </c>
      <c r="AB36" s="333">
        <v>0</v>
      </c>
      <c r="AC36" s="274">
        <f t="shared" si="5"/>
        <v>0</v>
      </c>
      <c r="AD36" s="1"/>
      <c r="AE36" s="26"/>
      <c r="AF36" s="26"/>
      <c r="AG36" s="26"/>
      <c r="AH36" s="26"/>
      <c r="AI36" s="26"/>
      <c r="AJ36" s="26"/>
    </row>
    <row r="37" spans="1:36" ht="18.600000000000001">
      <c r="A37" s="1"/>
      <c r="B37" s="3"/>
      <c r="C37" s="40"/>
      <c r="D37" s="7"/>
      <c r="E37" s="41"/>
      <c r="F37" s="42"/>
      <c r="G37" s="42"/>
      <c r="H37" s="42"/>
      <c r="I37" s="42"/>
      <c r="J37" s="42"/>
      <c r="K37" s="7"/>
      <c r="L37" s="42"/>
      <c r="M37" s="42"/>
      <c r="N37" s="42"/>
      <c r="O37" s="42"/>
      <c r="P37" s="42"/>
      <c r="Q37" s="7"/>
      <c r="R37" s="6"/>
      <c r="S37" s="42"/>
      <c r="T37" s="42"/>
      <c r="U37" s="42"/>
      <c r="V37" s="42"/>
      <c r="W37" s="7"/>
      <c r="X37" s="1"/>
      <c r="Y37" s="1"/>
      <c r="Z37" s="1"/>
      <c r="AA37" s="1"/>
      <c r="AB37" s="1"/>
      <c r="AC37" s="1"/>
      <c r="AD37" s="1"/>
      <c r="AE37" s="26"/>
      <c r="AF37" s="26"/>
      <c r="AG37" s="26"/>
      <c r="AH37" s="26"/>
      <c r="AI37" s="26"/>
      <c r="AJ37" s="26"/>
    </row>
    <row r="38" spans="1:36" ht="18.600000000000001">
      <c r="A38" s="23"/>
      <c r="B38" s="17"/>
      <c r="C38" s="25"/>
      <c r="D38" s="20"/>
      <c r="E38" s="16"/>
      <c r="F38" s="21"/>
      <c r="G38" s="21"/>
      <c r="H38" s="21"/>
      <c r="I38" s="21"/>
      <c r="J38" s="21"/>
      <c r="K38" s="20"/>
      <c r="L38" s="21"/>
      <c r="M38" s="21"/>
      <c r="N38" s="21"/>
      <c r="O38" s="21"/>
      <c r="P38" s="21"/>
      <c r="Q38" s="20"/>
      <c r="R38" s="24"/>
      <c r="S38" s="21"/>
      <c r="T38" s="21"/>
      <c r="U38" s="21"/>
      <c r="V38" s="21"/>
      <c r="W38" s="20"/>
      <c r="X38" s="23"/>
      <c r="Y38" s="23"/>
      <c r="Z38" s="23"/>
      <c r="AA38" s="23"/>
      <c r="AB38" s="23"/>
      <c r="AC38" s="23"/>
      <c r="AD38" s="23"/>
      <c r="AE38" s="26"/>
      <c r="AF38" s="26"/>
      <c r="AG38" s="26"/>
      <c r="AH38" s="26"/>
      <c r="AI38" s="26"/>
      <c r="AJ38" s="26"/>
    </row>
    <row r="39" spans="1:36" ht="18.600000000000001">
      <c r="A39" s="23"/>
      <c r="B39" s="17"/>
      <c r="C39" s="25"/>
      <c r="D39" s="20"/>
      <c r="E39" s="16"/>
      <c r="F39" s="21"/>
      <c r="G39" s="21"/>
      <c r="H39" s="21"/>
      <c r="I39" s="21"/>
      <c r="J39" s="21"/>
      <c r="K39" s="20"/>
      <c r="L39" s="21"/>
      <c r="M39" s="21"/>
      <c r="N39" s="21"/>
      <c r="O39" s="21"/>
      <c r="P39" s="21"/>
      <c r="Q39" s="20"/>
      <c r="R39" s="24"/>
      <c r="S39" s="21"/>
      <c r="T39" s="21"/>
      <c r="U39" s="21"/>
      <c r="V39" s="21"/>
      <c r="W39" s="20"/>
      <c r="X39" s="23"/>
      <c r="Y39" s="23"/>
      <c r="Z39" s="23"/>
      <c r="AA39" s="23"/>
      <c r="AB39" s="23"/>
      <c r="AC39" s="23"/>
      <c r="AD39" s="23"/>
      <c r="AE39" s="26"/>
      <c r="AF39" s="26"/>
      <c r="AG39" s="26"/>
      <c r="AH39" s="26"/>
      <c r="AI39" s="26"/>
      <c r="AJ39" s="26"/>
    </row>
    <row r="40" spans="1:36" ht="18.600000000000001">
      <c r="A40" s="23"/>
      <c r="B40" s="17"/>
      <c r="C40" s="25"/>
      <c r="D40" s="20"/>
      <c r="E40" s="16"/>
      <c r="F40" s="21"/>
      <c r="G40" s="21"/>
      <c r="H40" s="21"/>
      <c r="I40" s="21"/>
      <c r="J40" s="21"/>
      <c r="K40" s="20"/>
      <c r="L40" s="21"/>
      <c r="M40" s="21"/>
      <c r="N40" s="21"/>
      <c r="O40" s="21"/>
      <c r="P40" s="21"/>
      <c r="Q40" s="20"/>
      <c r="R40" s="24"/>
      <c r="S40" s="21"/>
      <c r="T40" s="21"/>
      <c r="U40" s="21"/>
      <c r="V40" s="21"/>
      <c r="W40" s="20"/>
      <c r="X40" s="23"/>
      <c r="Y40" s="23"/>
      <c r="Z40" s="23"/>
      <c r="AA40" s="23"/>
      <c r="AB40" s="23"/>
      <c r="AC40" s="23"/>
      <c r="AD40" s="23"/>
      <c r="AE40" s="26"/>
      <c r="AF40" s="26"/>
      <c r="AG40" s="26"/>
      <c r="AH40" s="26"/>
      <c r="AI40" s="26"/>
      <c r="AJ40" s="26"/>
    </row>
    <row r="41" spans="1:36" ht="18.600000000000001">
      <c r="A41" s="23"/>
      <c r="B41" s="17"/>
      <c r="C41" s="25"/>
      <c r="D41" s="20"/>
      <c r="E41" s="16"/>
      <c r="F41" s="21"/>
      <c r="G41" s="21"/>
      <c r="H41" s="21"/>
      <c r="I41" s="21"/>
      <c r="J41" s="21"/>
      <c r="K41" s="20"/>
      <c r="L41" s="21"/>
      <c r="M41" s="21"/>
      <c r="N41" s="21"/>
      <c r="O41" s="21"/>
      <c r="P41" s="21"/>
      <c r="Q41" s="20"/>
      <c r="R41" s="24"/>
      <c r="S41" s="21"/>
      <c r="T41" s="21"/>
      <c r="U41" s="21"/>
      <c r="V41" s="21"/>
      <c r="W41" s="20"/>
      <c r="X41" s="23"/>
      <c r="Y41" s="23"/>
      <c r="Z41" s="23"/>
      <c r="AA41" s="23"/>
      <c r="AB41" s="23"/>
      <c r="AC41" s="23"/>
      <c r="AD41" s="23"/>
      <c r="AE41" s="26"/>
      <c r="AF41" s="26"/>
      <c r="AG41" s="26"/>
      <c r="AH41" s="26"/>
      <c r="AI41" s="26"/>
      <c r="AJ41" s="26"/>
    </row>
    <row r="42" spans="1:36" ht="18.600000000000001">
      <c r="A42" s="23"/>
      <c r="B42" s="17"/>
      <c r="C42" s="25"/>
      <c r="D42" s="20"/>
      <c r="E42" s="16"/>
      <c r="F42" s="21"/>
      <c r="G42" s="21"/>
      <c r="H42" s="21"/>
      <c r="I42" s="21"/>
      <c r="J42" s="21"/>
      <c r="K42" s="20"/>
      <c r="L42" s="21"/>
      <c r="M42" s="21"/>
      <c r="N42" s="21"/>
      <c r="O42" s="21"/>
      <c r="P42" s="21"/>
      <c r="Q42" s="20"/>
      <c r="R42" s="24"/>
      <c r="S42" s="21"/>
      <c r="T42" s="21"/>
      <c r="U42" s="21"/>
      <c r="V42" s="21"/>
      <c r="W42" s="20"/>
      <c r="X42" s="23"/>
      <c r="Y42" s="23"/>
      <c r="Z42" s="23"/>
      <c r="AA42" s="23"/>
      <c r="AB42" s="23"/>
      <c r="AC42" s="23"/>
      <c r="AD42" s="23"/>
      <c r="AE42" s="26"/>
      <c r="AF42" s="26"/>
      <c r="AG42" s="26"/>
      <c r="AH42" s="26"/>
      <c r="AI42" s="26"/>
      <c r="AJ42" s="26"/>
    </row>
    <row r="43" spans="1:36" ht="18.600000000000001">
      <c r="A43" s="23"/>
      <c r="B43" s="27"/>
      <c r="C43" s="28"/>
      <c r="D43" s="29"/>
      <c r="E43" s="30"/>
      <c r="F43" s="31"/>
      <c r="G43" s="31"/>
      <c r="H43" s="31"/>
      <c r="I43" s="31"/>
      <c r="J43" s="31"/>
      <c r="K43" s="29"/>
      <c r="L43" s="31"/>
      <c r="M43" s="31"/>
      <c r="N43" s="31"/>
      <c r="O43" s="31"/>
      <c r="P43" s="31"/>
      <c r="Q43" s="29"/>
      <c r="R43" s="24"/>
      <c r="S43" s="31"/>
      <c r="T43" s="31"/>
      <c r="U43" s="31"/>
      <c r="V43" s="31"/>
      <c r="W43" s="29"/>
      <c r="X43" s="23"/>
      <c r="Y43" s="23"/>
      <c r="Z43" s="23"/>
      <c r="AA43" s="23"/>
      <c r="AB43" s="23"/>
      <c r="AC43" s="23"/>
      <c r="AD43" s="23"/>
      <c r="AE43" s="26"/>
      <c r="AF43" s="26"/>
      <c r="AG43" s="26"/>
      <c r="AH43" s="26"/>
      <c r="AI43" s="26"/>
      <c r="AJ43" s="26"/>
    </row>
    <row r="44" spans="1:36" ht="18.600000000000001">
      <c r="A44" s="23"/>
      <c r="B44" s="27"/>
      <c r="C44" s="28"/>
      <c r="D44" s="29"/>
      <c r="E44" s="30"/>
      <c r="F44" s="31"/>
      <c r="G44" s="31"/>
      <c r="H44" s="31"/>
      <c r="I44" s="31"/>
      <c r="J44" s="31"/>
      <c r="K44" s="29"/>
      <c r="L44" s="31"/>
      <c r="M44" s="31"/>
      <c r="N44" s="31"/>
      <c r="O44" s="31"/>
      <c r="P44" s="31"/>
      <c r="Q44" s="29"/>
      <c r="R44" s="24"/>
      <c r="S44" s="31"/>
      <c r="T44" s="31"/>
      <c r="U44" s="31"/>
      <c r="V44" s="31"/>
      <c r="W44" s="29"/>
      <c r="X44" s="23"/>
      <c r="Y44" s="23"/>
      <c r="Z44" s="23"/>
      <c r="AA44" s="23"/>
      <c r="AB44" s="23"/>
      <c r="AC44" s="23"/>
      <c r="AD44" s="23"/>
      <c r="AE44" s="26"/>
      <c r="AF44" s="26"/>
      <c r="AG44" s="26"/>
      <c r="AH44" s="26"/>
      <c r="AI44" s="26"/>
      <c r="AJ44" s="26"/>
    </row>
    <row r="45" spans="1:36" ht="18.600000000000001">
      <c r="A45" s="23"/>
      <c r="B45" s="27"/>
      <c r="C45" s="28"/>
      <c r="D45" s="29"/>
      <c r="E45" s="30"/>
      <c r="F45" s="31"/>
      <c r="G45" s="31"/>
      <c r="H45" s="31"/>
      <c r="I45" s="31"/>
      <c r="J45" s="31"/>
      <c r="K45" s="29"/>
      <c r="L45" s="31"/>
      <c r="M45" s="31"/>
      <c r="N45" s="31"/>
      <c r="O45" s="31"/>
      <c r="P45" s="31"/>
      <c r="Q45" s="29"/>
      <c r="R45" s="31"/>
      <c r="S45" s="31"/>
      <c r="T45" s="31"/>
      <c r="U45" s="31"/>
      <c r="V45" s="31"/>
      <c r="W45" s="29"/>
      <c r="X45" s="23"/>
      <c r="Y45" s="23"/>
      <c r="Z45" s="23"/>
      <c r="AA45" s="23"/>
      <c r="AB45" s="23"/>
      <c r="AC45" s="23"/>
      <c r="AD45" s="23"/>
      <c r="AE45" s="26"/>
      <c r="AF45" s="26"/>
      <c r="AG45" s="26"/>
      <c r="AH45" s="26"/>
      <c r="AI45" s="26"/>
      <c r="AJ45" s="26"/>
    </row>
    <row r="46" spans="1:36" ht="18.600000000000001">
      <c r="A46" s="23"/>
      <c r="B46" s="27"/>
      <c r="C46" s="28"/>
      <c r="D46" s="29"/>
      <c r="E46" s="30"/>
      <c r="F46" s="31"/>
      <c r="G46" s="31"/>
      <c r="H46" s="31"/>
      <c r="I46" s="31"/>
      <c r="J46" s="31"/>
      <c r="K46" s="29"/>
      <c r="L46" s="31"/>
      <c r="M46" s="31"/>
      <c r="N46" s="31"/>
      <c r="O46" s="31"/>
      <c r="P46" s="31"/>
      <c r="Q46" s="29"/>
      <c r="R46" s="31"/>
      <c r="S46" s="31"/>
      <c r="T46" s="31"/>
      <c r="U46" s="31"/>
      <c r="V46" s="31"/>
      <c r="W46" s="29"/>
      <c r="X46" s="23"/>
      <c r="Y46" s="23"/>
      <c r="Z46" s="23"/>
      <c r="AA46" s="23"/>
      <c r="AB46" s="23"/>
      <c r="AC46" s="23"/>
      <c r="AD46" s="23"/>
      <c r="AE46" s="26"/>
      <c r="AF46" s="26"/>
      <c r="AG46" s="26"/>
      <c r="AH46" s="26"/>
      <c r="AI46" s="26"/>
      <c r="AJ46" s="26"/>
    </row>
    <row r="47" spans="1:36" ht="18.600000000000001">
      <c r="A47" s="23"/>
      <c r="B47" s="27"/>
      <c r="C47" s="28"/>
      <c r="D47" s="29"/>
      <c r="E47" s="30"/>
      <c r="F47" s="31"/>
      <c r="G47" s="31"/>
      <c r="H47" s="31"/>
      <c r="I47" s="31"/>
      <c r="J47" s="31"/>
      <c r="K47" s="29"/>
      <c r="L47" s="31"/>
      <c r="M47" s="31"/>
      <c r="N47" s="31"/>
      <c r="O47" s="31"/>
      <c r="P47" s="31"/>
      <c r="Q47" s="29"/>
      <c r="R47" s="31"/>
      <c r="S47" s="31"/>
      <c r="T47" s="31"/>
      <c r="U47" s="31"/>
      <c r="V47" s="31"/>
      <c r="W47" s="29"/>
      <c r="X47" s="23"/>
      <c r="Y47" s="23"/>
      <c r="Z47" s="23"/>
      <c r="AA47" s="23"/>
      <c r="AB47" s="23"/>
      <c r="AC47" s="23"/>
      <c r="AD47" s="23"/>
      <c r="AE47" s="26"/>
      <c r="AF47" s="26"/>
      <c r="AG47" s="26"/>
      <c r="AH47" s="26"/>
      <c r="AI47" s="26"/>
      <c r="AJ47" s="26"/>
    </row>
    <row r="48" spans="1:36" ht="18.600000000000001">
      <c r="A48" s="23"/>
      <c r="B48" s="27"/>
      <c r="C48" s="28"/>
      <c r="D48" s="29"/>
      <c r="E48" s="30"/>
      <c r="F48" s="31"/>
      <c r="G48" s="31"/>
      <c r="H48" s="31"/>
      <c r="I48" s="31"/>
      <c r="J48" s="31"/>
      <c r="K48" s="29"/>
      <c r="L48" s="31"/>
      <c r="M48" s="31"/>
      <c r="N48" s="31"/>
      <c r="O48" s="31"/>
      <c r="P48" s="31"/>
      <c r="Q48" s="29"/>
      <c r="R48" s="31"/>
      <c r="S48" s="31"/>
      <c r="T48" s="31"/>
      <c r="U48" s="31"/>
      <c r="V48" s="31"/>
      <c r="W48" s="29"/>
      <c r="X48" s="23"/>
      <c r="Y48" s="23"/>
      <c r="Z48" s="23"/>
      <c r="AA48" s="23"/>
      <c r="AB48" s="23"/>
      <c r="AC48" s="23"/>
      <c r="AD48" s="23"/>
      <c r="AE48" s="26"/>
      <c r="AF48" s="26"/>
      <c r="AG48" s="26"/>
      <c r="AH48" s="26"/>
      <c r="AI48" s="26"/>
      <c r="AJ48" s="26"/>
    </row>
    <row r="49" spans="1:36" ht="18.600000000000001">
      <c r="A49" s="23"/>
      <c r="B49" s="27"/>
      <c r="C49" s="28"/>
      <c r="D49" s="29"/>
      <c r="E49" s="30"/>
      <c r="F49" s="31"/>
      <c r="G49" s="31"/>
      <c r="H49" s="31"/>
      <c r="I49" s="31"/>
      <c r="J49" s="31"/>
      <c r="K49" s="29"/>
      <c r="L49" s="31"/>
      <c r="M49" s="31"/>
      <c r="N49" s="31"/>
      <c r="O49" s="31"/>
      <c r="P49" s="31"/>
      <c r="Q49" s="29"/>
      <c r="R49" s="31"/>
      <c r="S49" s="31"/>
      <c r="T49" s="31"/>
      <c r="U49" s="31"/>
      <c r="V49" s="31"/>
      <c r="W49" s="29"/>
      <c r="X49" s="23"/>
      <c r="Y49" s="23"/>
      <c r="Z49" s="23"/>
      <c r="AA49" s="23"/>
      <c r="AB49" s="23"/>
      <c r="AC49" s="23"/>
      <c r="AD49" s="23"/>
      <c r="AE49" s="26"/>
      <c r="AF49" s="26"/>
      <c r="AG49" s="26"/>
      <c r="AH49" s="26"/>
      <c r="AI49" s="26"/>
      <c r="AJ49" s="26"/>
    </row>
    <row r="50" spans="1:36" ht="18.600000000000001">
      <c r="A50" s="23"/>
      <c r="B50" s="27"/>
      <c r="C50" s="28"/>
      <c r="D50" s="29"/>
      <c r="E50" s="30"/>
      <c r="F50" s="31"/>
      <c r="G50" s="31"/>
      <c r="H50" s="31"/>
      <c r="I50" s="31"/>
      <c r="J50" s="31"/>
      <c r="K50" s="29"/>
      <c r="L50" s="31"/>
      <c r="M50" s="31"/>
      <c r="N50" s="31"/>
      <c r="O50" s="31"/>
      <c r="P50" s="31"/>
      <c r="Q50" s="29"/>
      <c r="R50" s="31"/>
      <c r="S50" s="31"/>
      <c r="T50" s="31"/>
      <c r="U50" s="31"/>
      <c r="V50" s="31"/>
      <c r="W50" s="29"/>
      <c r="X50" s="23"/>
      <c r="Y50" s="23"/>
      <c r="Z50" s="23"/>
      <c r="AA50" s="23"/>
      <c r="AB50" s="23"/>
      <c r="AC50" s="23"/>
      <c r="AD50" s="23"/>
      <c r="AE50" s="26"/>
      <c r="AF50" s="26"/>
      <c r="AG50" s="26"/>
      <c r="AH50" s="26"/>
      <c r="AI50" s="26"/>
      <c r="AJ50" s="26"/>
    </row>
    <row r="51" spans="1:36" ht="18.600000000000001">
      <c r="A51" s="23"/>
      <c r="B51" s="27"/>
      <c r="C51" s="28"/>
      <c r="D51" s="29"/>
      <c r="E51" s="30"/>
      <c r="F51" s="31"/>
      <c r="G51" s="31"/>
      <c r="H51" s="31"/>
      <c r="I51" s="31"/>
      <c r="J51" s="31"/>
      <c r="K51" s="29"/>
      <c r="L51" s="31"/>
      <c r="M51" s="31"/>
      <c r="N51" s="31"/>
      <c r="O51" s="31"/>
      <c r="P51" s="31"/>
      <c r="Q51" s="29"/>
      <c r="R51" s="31"/>
      <c r="S51" s="31"/>
      <c r="T51" s="31"/>
      <c r="U51" s="31"/>
      <c r="V51" s="31"/>
      <c r="W51" s="29"/>
      <c r="X51" s="23"/>
      <c r="Y51" s="23"/>
      <c r="Z51" s="23"/>
      <c r="AA51" s="23"/>
      <c r="AB51" s="23"/>
      <c r="AC51" s="23"/>
      <c r="AD51" s="23"/>
      <c r="AE51" s="26"/>
      <c r="AF51" s="26"/>
      <c r="AG51" s="26"/>
      <c r="AH51" s="26"/>
      <c r="AI51" s="26"/>
      <c r="AJ51" s="26"/>
    </row>
    <row r="52" spans="1:36" ht="18.600000000000001">
      <c r="A52" s="23"/>
      <c r="B52" s="27"/>
      <c r="C52" s="28"/>
      <c r="D52" s="29"/>
      <c r="E52" s="30"/>
      <c r="F52" s="31"/>
      <c r="G52" s="31"/>
      <c r="H52" s="31"/>
      <c r="I52" s="31"/>
      <c r="J52" s="31"/>
      <c r="K52" s="29"/>
      <c r="L52" s="31"/>
      <c r="M52" s="31"/>
      <c r="N52" s="31"/>
      <c r="O52" s="31"/>
      <c r="P52" s="31"/>
      <c r="Q52" s="29"/>
      <c r="R52" s="31"/>
      <c r="S52" s="31"/>
      <c r="T52" s="31"/>
      <c r="U52" s="31"/>
      <c r="V52" s="31"/>
      <c r="W52" s="29"/>
      <c r="X52" s="23"/>
      <c r="Y52" s="23"/>
      <c r="Z52" s="23"/>
      <c r="AA52" s="23"/>
      <c r="AB52" s="23"/>
      <c r="AC52" s="23"/>
      <c r="AD52" s="23"/>
      <c r="AE52" s="26"/>
      <c r="AF52" s="26"/>
      <c r="AG52" s="26"/>
      <c r="AH52" s="26"/>
      <c r="AI52" s="26"/>
      <c r="AJ52" s="26"/>
    </row>
    <row r="53" spans="1:36" ht="18.600000000000001">
      <c r="A53" s="23"/>
      <c r="B53" s="27"/>
      <c r="C53" s="28"/>
      <c r="D53" s="29"/>
      <c r="E53" s="30"/>
      <c r="F53" s="31"/>
      <c r="G53" s="31"/>
      <c r="H53" s="31"/>
      <c r="I53" s="31"/>
      <c r="J53" s="31"/>
      <c r="K53" s="29"/>
      <c r="L53" s="31"/>
      <c r="M53" s="31"/>
      <c r="N53" s="31"/>
      <c r="O53" s="31"/>
      <c r="P53" s="31"/>
      <c r="Q53" s="29"/>
      <c r="R53" s="31"/>
      <c r="S53" s="31"/>
      <c r="T53" s="31"/>
      <c r="U53" s="31"/>
      <c r="V53" s="31"/>
      <c r="W53" s="29"/>
      <c r="X53" s="23"/>
      <c r="Y53" s="23"/>
      <c r="Z53" s="23"/>
      <c r="AA53" s="23"/>
      <c r="AB53" s="23"/>
      <c r="AC53" s="23"/>
      <c r="AD53" s="23"/>
      <c r="AE53" s="26"/>
      <c r="AF53" s="26"/>
      <c r="AG53" s="26"/>
      <c r="AH53" s="26"/>
      <c r="AI53" s="26"/>
      <c r="AJ53" s="26"/>
    </row>
    <row r="54" spans="1:36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6"/>
      <c r="AF54" s="26"/>
      <c r="AG54" s="26"/>
      <c r="AH54" s="26"/>
      <c r="AI54" s="26"/>
      <c r="AJ54" s="26"/>
    </row>
    <row r="55" spans="1:3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6"/>
      <c r="AF55" s="26"/>
      <c r="AG55" s="26"/>
      <c r="AH55" s="26"/>
      <c r="AI55" s="26"/>
      <c r="AJ55" s="26"/>
    </row>
    <row r="56" spans="1:3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6"/>
      <c r="AF56" s="26"/>
      <c r="AG56" s="26"/>
      <c r="AH56" s="26"/>
      <c r="AI56" s="26"/>
      <c r="AJ56" s="26"/>
    </row>
    <row r="57" spans="1:3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6"/>
      <c r="AF57" s="26"/>
      <c r="AG57" s="26"/>
      <c r="AH57" s="26"/>
      <c r="AI57" s="26"/>
      <c r="AJ57" s="26"/>
    </row>
    <row r="58" spans="1:3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6"/>
      <c r="AF58" s="26"/>
      <c r="AG58" s="26"/>
      <c r="AH58" s="26"/>
      <c r="AI58" s="26"/>
      <c r="AJ58" s="26"/>
    </row>
    <row r="59" spans="1:3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6"/>
      <c r="AF59" s="26"/>
      <c r="AG59" s="26"/>
      <c r="AH59" s="26"/>
      <c r="AI59" s="26"/>
      <c r="AJ59" s="26"/>
    </row>
    <row r="60" spans="1:3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6"/>
      <c r="AF60" s="26"/>
      <c r="AG60" s="26"/>
      <c r="AH60" s="26"/>
      <c r="AI60" s="26"/>
      <c r="AJ60" s="26"/>
    </row>
    <row r="61" spans="1:3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6"/>
      <c r="AF61" s="26"/>
      <c r="AG61" s="26"/>
      <c r="AH61" s="26"/>
      <c r="AI61" s="26"/>
      <c r="AJ61" s="26"/>
    </row>
    <row r="62" spans="1:3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6"/>
      <c r="AF62" s="26"/>
      <c r="AG62" s="26"/>
      <c r="AH62" s="26"/>
      <c r="AI62" s="26"/>
      <c r="AJ62" s="26"/>
    </row>
    <row r="63" spans="1:3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6"/>
      <c r="AF63" s="26"/>
      <c r="AG63" s="26"/>
      <c r="AH63" s="26"/>
      <c r="AI63" s="26"/>
      <c r="AJ63" s="26"/>
    </row>
    <row r="64" spans="1:3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6"/>
      <c r="AF64" s="26"/>
      <c r="AG64" s="26"/>
      <c r="AH64" s="26"/>
      <c r="AI64" s="26"/>
      <c r="AJ64" s="26"/>
    </row>
    <row r="65" spans="1:3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6"/>
      <c r="AF65" s="26"/>
      <c r="AG65" s="26"/>
      <c r="AH65" s="26"/>
      <c r="AI65" s="26"/>
      <c r="AJ65" s="26"/>
    </row>
    <row r="66" spans="1:3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6"/>
      <c r="AF66" s="26"/>
      <c r="AG66" s="26"/>
      <c r="AH66" s="26"/>
      <c r="AI66" s="26"/>
      <c r="AJ66" s="26"/>
    </row>
    <row r="67" spans="1:36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6"/>
      <c r="AF67" s="26"/>
      <c r="AG67" s="26"/>
      <c r="AH67" s="26"/>
      <c r="AI67" s="26"/>
      <c r="AJ67" s="26"/>
    </row>
  </sheetData>
  <sortState xmlns:xlrd2="http://schemas.microsoft.com/office/spreadsheetml/2017/richdata2" ref="C3:AC36">
    <sortCondition descending="1" ref="E3:E36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1"/>
  <sheetViews>
    <sheetView workbookViewId="0">
      <selection activeCell="M33" sqref="M33"/>
    </sheetView>
  </sheetViews>
  <sheetFormatPr defaultColWidth="9.109375" defaultRowHeight="14.4"/>
  <cols>
    <col min="1" max="1" width="4.44140625" style="97" customWidth="1"/>
    <col min="2" max="2" width="27.88671875" style="97" customWidth="1"/>
    <col min="3" max="3" width="11.88671875" style="97" customWidth="1"/>
    <col min="4" max="4" width="22.109375" style="97" bestFit="1" customWidth="1"/>
    <col min="5" max="5" width="19" style="97" bestFit="1" customWidth="1"/>
    <col min="6" max="6" width="23.6640625" style="97" bestFit="1" customWidth="1"/>
    <col min="7" max="7" width="4.6640625" style="97" customWidth="1"/>
    <col min="8" max="10" width="9.109375" style="97"/>
    <col min="11" max="11" width="1.6640625" style="97" customWidth="1"/>
    <col min="12" max="16384" width="9.109375" style="97"/>
  </cols>
  <sheetData>
    <row r="1" spans="1:19" ht="28.2" thickBot="1">
      <c r="A1" s="378" t="s">
        <v>90</v>
      </c>
      <c r="B1" s="378"/>
      <c r="C1" s="378"/>
      <c r="D1" s="378"/>
      <c r="E1" s="378"/>
      <c r="F1" s="378"/>
      <c r="G1" s="135"/>
      <c r="H1" s="84"/>
      <c r="I1" s="84"/>
      <c r="J1" s="84"/>
      <c r="K1" s="96"/>
      <c r="L1" s="96"/>
      <c r="M1" s="96"/>
      <c r="N1" s="96"/>
      <c r="O1" s="96"/>
      <c r="P1" s="96"/>
      <c r="Q1" s="96"/>
      <c r="R1" s="96"/>
      <c r="S1" s="96"/>
    </row>
    <row r="2" spans="1:19" ht="18.899999999999999" customHeight="1">
      <c r="A2" s="124"/>
      <c r="B2" s="125" t="s">
        <v>49</v>
      </c>
      <c r="C2" s="126" t="s">
        <v>70</v>
      </c>
      <c r="D2" s="127" t="s">
        <v>94</v>
      </c>
      <c r="E2" s="128" t="s">
        <v>56</v>
      </c>
      <c r="F2" s="128" t="s">
        <v>95</v>
      </c>
      <c r="G2" s="136"/>
      <c r="H2" s="137" t="s">
        <v>91</v>
      </c>
      <c r="I2" s="138"/>
      <c r="J2" s="139"/>
      <c r="K2" s="96"/>
      <c r="L2" s="96"/>
      <c r="M2" s="96"/>
      <c r="N2" s="96"/>
      <c r="O2" s="96"/>
      <c r="P2" s="96"/>
      <c r="Q2" s="96"/>
      <c r="R2" s="96"/>
      <c r="S2" s="96"/>
    </row>
    <row r="3" spans="1:19" ht="18.899999999999999" customHeight="1" thickBot="1">
      <c r="A3" s="64">
        <v>1</v>
      </c>
      <c r="B3" s="119" t="s">
        <v>46</v>
      </c>
      <c r="C3" s="73">
        <v>58</v>
      </c>
      <c r="D3" s="129">
        <v>145.94999999999999</v>
      </c>
      <c r="E3" s="65">
        <v>1482</v>
      </c>
      <c r="F3" s="121">
        <v>1471</v>
      </c>
      <c r="G3" s="140"/>
      <c r="H3" s="141" t="s">
        <v>59</v>
      </c>
      <c r="I3" s="142"/>
      <c r="J3" s="143"/>
      <c r="K3" s="96"/>
      <c r="L3" s="96"/>
      <c r="M3" s="96"/>
      <c r="N3" s="96"/>
      <c r="O3" s="96"/>
      <c r="P3" s="96"/>
      <c r="Q3" s="96"/>
      <c r="R3" s="96"/>
      <c r="S3" s="96"/>
    </row>
    <row r="4" spans="1:19" ht="18.899999999999999" customHeight="1">
      <c r="A4" s="64">
        <v>2</v>
      </c>
      <c r="B4" s="119" t="s">
        <v>75</v>
      </c>
      <c r="C4" s="73">
        <v>54</v>
      </c>
      <c r="D4" s="129">
        <v>143.55000000000001</v>
      </c>
      <c r="E4" s="65">
        <v>1462</v>
      </c>
      <c r="F4" s="121">
        <v>1448</v>
      </c>
      <c r="G4" s="144"/>
      <c r="H4" s="84"/>
      <c r="I4" s="84"/>
      <c r="J4" s="84"/>
      <c r="K4" s="96"/>
      <c r="L4" s="96"/>
      <c r="M4" s="96"/>
      <c r="N4" s="96"/>
      <c r="O4" s="96"/>
      <c r="P4" s="96"/>
      <c r="Q4" s="96"/>
      <c r="R4" s="96"/>
      <c r="S4" s="96"/>
    </row>
    <row r="5" spans="1:19" ht="18.899999999999999" customHeight="1">
      <c r="A5" s="64">
        <v>3</v>
      </c>
      <c r="B5" s="119" t="s">
        <v>35</v>
      </c>
      <c r="C5" s="73">
        <v>46</v>
      </c>
      <c r="D5" s="129">
        <v>143.80000000000001</v>
      </c>
      <c r="E5" s="65">
        <v>1456</v>
      </c>
      <c r="F5" s="121">
        <v>1453</v>
      </c>
      <c r="G5" s="144"/>
      <c r="H5" s="84"/>
      <c r="I5" s="84"/>
      <c r="J5" s="84"/>
      <c r="K5" s="96"/>
      <c r="L5" s="96"/>
      <c r="M5" s="96"/>
      <c r="N5" s="96"/>
      <c r="O5" s="96"/>
      <c r="P5" s="96"/>
      <c r="Q5" s="96"/>
      <c r="R5" s="96"/>
      <c r="S5" s="96"/>
    </row>
    <row r="6" spans="1:19" ht="18.899999999999999" customHeight="1">
      <c r="A6" s="64">
        <v>4</v>
      </c>
      <c r="B6" s="119" t="s">
        <v>24</v>
      </c>
      <c r="C6" s="73">
        <v>42</v>
      </c>
      <c r="D6" s="129">
        <v>141.05000000000001</v>
      </c>
      <c r="E6" s="65">
        <v>1445</v>
      </c>
      <c r="F6" s="121">
        <v>1445</v>
      </c>
      <c r="G6" s="144"/>
      <c r="H6" s="84"/>
      <c r="I6" s="84"/>
      <c r="J6" s="84"/>
      <c r="K6" s="96"/>
      <c r="L6" s="96"/>
      <c r="M6" s="96"/>
      <c r="N6" s="96"/>
      <c r="O6" s="96"/>
      <c r="P6" s="96"/>
      <c r="Q6" s="96"/>
      <c r="R6" s="96"/>
      <c r="S6" s="96"/>
    </row>
    <row r="7" spans="1:19" ht="18.899999999999999" customHeight="1">
      <c r="A7" s="64">
        <v>5</v>
      </c>
      <c r="B7" s="119" t="s">
        <v>51</v>
      </c>
      <c r="C7" s="93">
        <v>41</v>
      </c>
      <c r="D7" s="129">
        <v>143.75</v>
      </c>
      <c r="E7" s="65">
        <v>1463</v>
      </c>
      <c r="F7" s="121">
        <v>1463</v>
      </c>
      <c r="G7" s="144"/>
      <c r="H7" s="84"/>
      <c r="I7" s="84"/>
      <c r="J7" s="84"/>
      <c r="K7" s="96"/>
      <c r="L7" s="96"/>
      <c r="M7" s="96"/>
      <c r="N7" s="96"/>
      <c r="O7" s="96"/>
      <c r="P7" s="96"/>
      <c r="Q7" s="96"/>
      <c r="R7" s="96"/>
      <c r="S7" s="96"/>
    </row>
    <row r="8" spans="1:19" ht="18.899999999999999" customHeight="1">
      <c r="A8" s="64">
        <v>6</v>
      </c>
      <c r="B8" s="130" t="s">
        <v>25</v>
      </c>
      <c r="C8" s="73">
        <v>35</v>
      </c>
      <c r="D8" s="129">
        <v>145.125</v>
      </c>
      <c r="E8" s="65">
        <v>1498</v>
      </c>
      <c r="F8" s="121">
        <v>1480</v>
      </c>
      <c r="G8" s="144"/>
      <c r="H8" s="84"/>
      <c r="I8" s="84"/>
      <c r="J8" s="84"/>
      <c r="K8" s="96"/>
      <c r="L8" s="96"/>
      <c r="M8" s="96"/>
      <c r="N8" s="96"/>
      <c r="O8" s="96"/>
      <c r="P8" s="96"/>
      <c r="Q8" s="96"/>
      <c r="R8" s="96"/>
      <c r="S8" s="96"/>
    </row>
    <row r="9" spans="1:19" ht="18.899999999999999" customHeight="1">
      <c r="A9" s="64">
        <v>7</v>
      </c>
      <c r="B9" s="119" t="s">
        <v>23</v>
      </c>
      <c r="C9" s="73">
        <v>33</v>
      </c>
      <c r="D9" s="129">
        <v>140.80000000000001</v>
      </c>
      <c r="E9" s="65">
        <v>1457</v>
      </c>
      <c r="F9" s="121">
        <v>1445</v>
      </c>
      <c r="G9" s="144"/>
      <c r="H9" s="84"/>
      <c r="I9" s="84"/>
      <c r="J9" s="84"/>
      <c r="K9" s="96"/>
      <c r="L9" s="96"/>
      <c r="M9" s="96"/>
      <c r="N9" s="96"/>
      <c r="O9" s="96"/>
      <c r="P9" s="96"/>
      <c r="Q9" s="96"/>
      <c r="R9" s="96"/>
      <c r="S9" s="96"/>
    </row>
    <row r="10" spans="1:19" ht="18.899999999999999" customHeight="1">
      <c r="A10" s="64">
        <v>8</v>
      </c>
      <c r="B10" s="119" t="s">
        <v>47</v>
      </c>
      <c r="C10" s="73">
        <v>29</v>
      </c>
      <c r="D10" s="129">
        <v>145.19999999999999</v>
      </c>
      <c r="E10" s="65">
        <v>1478</v>
      </c>
      <c r="F10" s="121">
        <v>1463</v>
      </c>
      <c r="G10" s="144"/>
      <c r="H10" s="84"/>
      <c r="I10" s="84"/>
      <c r="J10" s="84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18.899999999999999" customHeight="1">
      <c r="A11" s="64">
        <v>9</v>
      </c>
      <c r="B11" s="119" t="s">
        <v>22</v>
      </c>
      <c r="C11" s="73">
        <v>28</v>
      </c>
      <c r="D11" s="129">
        <v>139.72499999999999</v>
      </c>
      <c r="E11" s="65">
        <v>1455</v>
      </c>
      <c r="F11" s="121">
        <v>1417</v>
      </c>
      <c r="G11" s="144"/>
      <c r="H11" s="84"/>
      <c r="I11" s="84"/>
      <c r="J11" s="84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18.899999999999999" customHeight="1">
      <c r="A12" s="66"/>
      <c r="B12" s="44"/>
      <c r="C12" s="45"/>
      <c r="D12" s="67"/>
      <c r="E12" s="46"/>
      <c r="F12" s="47"/>
      <c r="G12" s="144"/>
      <c r="H12" s="84"/>
      <c r="I12" s="84"/>
      <c r="J12" s="84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18.899999999999999" customHeight="1">
      <c r="A13" s="68"/>
      <c r="B13" s="125" t="s">
        <v>0</v>
      </c>
      <c r="C13" s="126" t="s">
        <v>70</v>
      </c>
      <c r="D13" s="127" t="s">
        <v>94</v>
      </c>
      <c r="E13" s="128" t="s">
        <v>56</v>
      </c>
      <c r="F13" s="128" t="s">
        <v>95</v>
      </c>
      <c r="G13" s="136"/>
      <c r="H13" s="84"/>
      <c r="I13" s="84"/>
      <c r="J13" s="84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8.899999999999999" customHeight="1">
      <c r="A14" s="64">
        <v>1</v>
      </c>
      <c r="B14" s="119" t="s">
        <v>57</v>
      </c>
      <c r="C14" s="93">
        <v>49</v>
      </c>
      <c r="D14" s="69">
        <v>139.1</v>
      </c>
      <c r="E14" s="70">
        <v>1433</v>
      </c>
      <c r="F14" s="121">
        <v>1399</v>
      </c>
      <c r="G14" s="83"/>
      <c r="H14" s="84"/>
      <c r="I14" s="84"/>
      <c r="J14" s="84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8.899999999999999" customHeight="1">
      <c r="A15" s="64">
        <v>2</v>
      </c>
      <c r="B15" s="119" t="s">
        <v>27</v>
      </c>
      <c r="C15" s="73">
        <v>49</v>
      </c>
      <c r="D15" s="69">
        <v>138.65</v>
      </c>
      <c r="E15" s="70">
        <v>1435</v>
      </c>
      <c r="F15" s="121">
        <v>1399</v>
      </c>
      <c r="G15" s="83"/>
      <c r="H15" s="84"/>
      <c r="I15" s="84"/>
      <c r="J15" s="84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8.899999999999999" customHeight="1">
      <c r="A16" s="64">
        <v>3</v>
      </c>
      <c r="B16" s="119" t="s">
        <v>28</v>
      </c>
      <c r="C16" s="93">
        <v>39</v>
      </c>
      <c r="D16" s="69">
        <v>138.55000000000001</v>
      </c>
      <c r="E16" s="70">
        <v>1450</v>
      </c>
      <c r="F16" s="121">
        <v>1404</v>
      </c>
      <c r="G16" s="83"/>
      <c r="H16" s="84"/>
      <c r="I16" s="84"/>
      <c r="J16" s="84"/>
      <c r="K16" s="96"/>
      <c r="L16" s="364"/>
      <c r="M16" s="96"/>
      <c r="N16" s="96"/>
      <c r="O16" s="96"/>
      <c r="P16" s="96"/>
      <c r="Q16" s="96"/>
      <c r="R16" s="96"/>
      <c r="S16" s="96"/>
    </row>
    <row r="17" spans="1:19" ht="18.899999999999999" customHeight="1">
      <c r="A17" s="64">
        <v>4</v>
      </c>
      <c r="B17" s="119" t="s">
        <v>26</v>
      </c>
      <c r="C17" s="93">
        <v>35</v>
      </c>
      <c r="D17" s="69">
        <v>133.5</v>
      </c>
      <c r="E17" s="70">
        <v>1413</v>
      </c>
      <c r="F17" s="121">
        <v>1362</v>
      </c>
      <c r="G17" s="83"/>
      <c r="H17" s="84"/>
      <c r="I17" s="84"/>
      <c r="J17" s="84"/>
      <c r="K17" s="96"/>
      <c r="L17" s="84"/>
      <c r="M17" s="96"/>
      <c r="N17" s="96"/>
      <c r="O17" s="96"/>
      <c r="P17" s="96"/>
      <c r="Q17" s="96"/>
      <c r="R17" s="96"/>
      <c r="S17" s="96"/>
    </row>
    <row r="18" spans="1:19" ht="18.899999999999999" customHeight="1">
      <c r="A18" s="64">
        <v>5</v>
      </c>
      <c r="B18" s="119" t="s">
        <v>52</v>
      </c>
      <c r="C18" s="73">
        <v>34</v>
      </c>
      <c r="D18" s="69">
        <v>130.82499999999999</v>
      </c>
      <c r="E18" s="70">
        <v>1369</v>
      </c>
      <c r="F18" s="121">
        <v>1340</v>
      </c>
      <c r="G18" s="83"/>
      <c r="H18" s="84"/>
      <c r="I18" s="84"/>
      <c r="J18" s="84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8.899999999999999" customHeight="1">
      <c r="A19" s="64">
        <v>6</v>
      </c>
      <c r="B19" s="119" t="s">
        <v>88</v>
      </c>
      <c r="C19" s="73">
        <v>32</v>
      </c>
      <c r="D19" s="69">
        <v>137.125</v>
      </c>
      <c r="E19" s="70">
        <v>1424</v>
      </c>
      <c r="F19" s="121">
        <v>1394</v>
      </c>
      <c r="G19" s="83"/>
      <c r="H19" s="84"/>
      <c r="I19" s="84"/>
      <c r="J19" s="84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8.899999999999999" customHeight="1">
      <c r="A20" s="64">
        <v>7</v>
      </c>
      <c r="B20" s="119" t="s">
        <v>12</v>
      </c>
      <c r="C20" s="73">
        <v>31</v>
      </c>
      <c r="D20" s="69">
        <v>136.22499999999999</v>
      </c>
      <c r="E20" s="70">
        <v>1421</v>
      </c>
      <c r="F20" s="133">
        <v>1380</v>
      </c>
      <c r="G20" s="83"/>
      <c r="H20" s="84"/>
      <c r="I20" s="84"/>
      <c r="J20" s="84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18.899999999999999" customHeight="1">
      <c r="A21" s="64">
        <v>8</v>
      </c>
      <c r="B21" s="119" t="s">
        <v>34</v>
      </c>
      <c r="C21" s="73">
        <v>31</v>
      </c>
      <c r="D21" s="69">
        <v>133.94999999999999</v>
      </c>
      <c r="E21" s="70">
        <v>1412</v>
      </c>
      <c r="F21" s="121">
        <v>1365</v>
      </c>
      <c r="G21" s="83"/>
      <c r="H21" s="84"/>
      <c r="I21" s="84"/>
      <c r="J21" s="84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8.899999999999999" customHeight="1">
      <c r="A22" s="64">
        <v>9</v>
      </c>
      <c r="B22" s="119" t="s">
        <v>76</v>
      </c>
      <c r="C22" s="73">
        <v>29</v>
      </c>
      <c r="D22" s="69">
        <v>135.82499999999999</v>
      </c>
      <c r="E22" s="70">
        <v>1445</v>
      </c>
      <c r="F22" s="121">
        <v>1376</v>
      </c>
      <c r="G22" s="83"/>
      <c r="H22" s="84"/>
      <c r="I22" s="84"/>
      <c r="J22" s="84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18.899999999999999" customHeight="1">
      <c r="A23" s="64">
        <v>10</v>
      </c>
      <c r="B23" s="119" t="s">
        <v>3</v>
      </c>
      <c r="C23" s="73">
        <v>27</v>
      </c>
      <c r="D23" s="69">
        <v>132.94999999999999</v>
      </c>
      <c r="E23" s="70">
        <v>1434</v>
      </c>
      <c r="F23" s="121">
        <v>1352</v>
      </c>
      <c r="G23" s="83"/>
      <c r="H23" s="84"/>
      <c r="I23" s="84"/>
      <c r="J23" s="84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18.899999999999999" customHeight="1">
      <c r="A24" s="64">
        <v>11</v>
      </c>
      <c r="B24" s="122" t="s">
        <v>4</v>
      </c>
      <c r="C24" s="94">
        <v>27</v>
      </c>
      <c r="D24" s="69">
        <v>132.5</v>
      </c>
      <c r="E24" s="134">
        <v>1422</v>
      </c>
      <c r="F24" s="123">
        <v>1352</v>
      </c>
      <c r="G24" s="83"/>
      <c r="H24" s="84"/>
      <c r="I24" s="84"/>
      <c r="J24" s="84"/>
      <c r="K24" s="96"/>
      <c r="L24" s="96"/>
      <c r="M24" s="96"/>
      <c r="N24" s="96"/>
      <c r="O24" s="96"/>
      <c r="P24" s="96"/>
      <c r="Q24" s="96"/>
      <c r="R24" s="96"/>
      <c r="S24" s="96"/>
    </row>
    <row r="25" spans="1:19" ht="18.899999999999999" customHeight="1">
      <c r="A25" s="64">
        <v>12</v>
      </c>
      <c r="B25" s="122" t="s">
        <v>74</v>
      </c>
      <c r="C25" s="53">
        <v>4</v>
      </c>
      <c r="D25" s="131">
        <v>129</v>
      </c>
      <c r="E25" s="132">
        <v>1367</v>
      </c>
      <c r="F25" s="123">
        <v>1290</v>
      </c>
      <c r="G25" s="83"/>
      <c r="H25" s="84"/>
      <c r="I25" s="84"/>
      <c r="J25" s="84"/>
      <c r="K25" s="96"/>
      <c r="L25" s="96"/>
      <c r="M25" s="96"/>
      <c r="N25" s="96"/>
      <c r="O25" s="96"/>
      <c r="P25" s="96"/>
      <c r="Q25" s="96"/>
      <c r="R25" s="96"/>
      <c r="S25" s="96"/>
    </row>
    <row r="26" spans="1:19" ht="18.899999999999999" customHeight="1">
      <c r="A26" s="64"/>
      <c r="B26" s="48"/>
      <c r="C26" s="49"/>
      <c r="D26" s="67"/>
      <c r="E26" s="50"/>
      <c r="F26" s="51"/>
      <c r="G26" s="83"/>
      <c r="H26" s="84"/>
      <c r="I26" s="84"/>
      <c r="J26" s="84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18.899999999999999" customHeight="1">
      <c r="A27" s="71"/>
      <c r="B27" s="125" t="s">
        <v>6</v>
      </c>
      <c r="C27" s="126" t="s">
        <v>70</v>
      </c>
      <c r="D27" s="127" t="s">
        <v>94</v>
      </c>
      <c r="E27" s="128" t="s">
        <v>56</v>
      </c>
      <c r="F27" s="128" t="s">
        <v>95</v>
      </c>
      <c r="G27" s="83"/>
      <c r="H27" s="84"/>
      <c r="I27" s="84"/>
      <c r="J27" s="84"/>
      <c r="K27" s="96"/>
      <c r="L27" s="96"/>
      <c r="M27" s="96"/>
      <c r="N27" s="96"/>
      <c r="O27" s="96"/>
      <c r="P27" s="96"/>
      <c r="Q27" s="96"/>
      <c r="R27" s="96"/>
      <c r="S27" s="96"/>
    </row>
    <row r="28" spans="1:19" ht="18.899999999999999" customHeight="1">
      <c r="A28" s="64">
        <v>1</v>
      </c>
      <c r="B28" s="119" t="s">
        <v>50</v>
      </c>
      <c r="C28" s="73">
        <v>55</v>
      </c>
      <c r="D28" s="69">
        <v>129.69999999999999</v>
      </c>
      <c r="E28" s="70">
        <v>1337</v>
      </c>
      <c r="F28" s="121">
        <v>1329</v>
      </c>
      <c r="G28" s="83"/>
      <c r="H28" s="84"/>
      <c r="I28" s="84"/>
      <c r="J28" s="84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8.899999999999999" customHeight="1">
      <c r="A29" s="64">
        <v>2</v>
      </c>
      <c r="B29" s="119" t="s">
        <v>30</v>
      </c>
      <c r="C29" s="73">
        <v>42</v>
      </c>
      <c r="D29" s="69">
        <v>126</v>
      </c>
      <c r="E29" s="70">
        <v>1302</v>
      </c>
      <c r="F29" s="121">
        <v>1294</v>
      </c>
      <c r="G29" s="83"/>
      <c r="H29" s="84"/>
      <c r="I29" s="84"/>
      <c r="J29" s="84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8.899999999999999" customHeight="1">
      <c r="A30" s="64">
        <v>3</v>
      </c>
      <c r="B30" s="119" t="s">
        <v>87</v>
      </c>
      <c r="C30" s="73">
        <v>27</v>
      </c>
      <c r="D30" s="69">
        <v>118.925</v>
      </c>
      <c r="E30" s="70">
        <v>1266</v>
      </c>
      <c r="F30" s="121">
        <v>1237</v>
      </c>
      <c r="G30" s="83"/>
      <c r="H30" s="84"/>
      <c r="I30" s="84"/>
      <c r="J30" s="84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18.899999999999999" customHeight="1">
      <c r="A31" s="64">
        <v>4</v>
      </c>
      <c r="B31" s="119" t="s">
        <v>29</v>
      </c>
      <c r="C31" s="73">
        <v>36</v>
      </c>
      <c r="D31" s="69">
        <v>124.55</v>
      </c>
      <c r="E31" s="70">
        <v>1289</v>
      </c>
      <c r="F31" s="121">
        <v>1262</v>
      </c>
      <c r="G31" s="83"/>
      <c r="H31" s="84"/>
      <c r="I31" s="84"/>
      <c r="J31" s="84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8.899999999999999" customHeight="1">
      <c r="A32" s="64">
        <v>5</v>
      </c>
      <c r="B32" s="119" t="s">
        <v>38</v>
      </c>
      <c r="C32" s="73">
        <v>15</v>
      </c>
      <c r="D32" s="69">
        <v>118.1</v>
      </c>
      <c r="E32" s="72">
        <v>1284</v>
      </c>
      <c r="F32" s="121">
        <v>1192</v>
      </c>
      <c r="G32" s="83"/>
      <c r="H32" s="84"/>
      <c r="I32" s="84"/>
      <c r="J32" s="84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8.899999999999999" customHeight="1">
      <c r="A33" s="64">
        <v>6</v>
      </c>
      <c r="B33" s="119" t="s">
        <v>60</v>
      </c>
      <c r="C33" s="73">
        <v>32</v>
      </c>
      <c r="D33" s="69">
        <v>121.97499999999999</v>
      </c>
      <c r="E33" s="72">
        <v>1274</v>
      </c>
      <c r="F33" s="121">
        <v>1274</v>
      </c>
      <c r="G33" s="83"/>
      <c r="H33" s="84"/>
      <c r="I33" s="84"/>
      <c r="J33" s="84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8.899999999999999" customHeight="1">
      <c r="A34" s="64">
        <v>7</v>
      </c>
      <c r="B34" s="119" t="s">
        <v>73</v>
      </c>
      <c r="C34" s="73">
        <v>26</v>
      </c>
      <c r="D34" s="69">
        <v>122.9</v>
      </c>
      <c r="E34" s="72">
        <v>1287</v>
      </c>
      <c r="F34" s="121">
        <v>1245</v>
      </c>
      <c r="G34" s="83"/>
      <c r="H34" s="84"/>
      <c r="I34" s="84"/>
      <c r="J34" s="84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8.899999999999999" customHeight="1">
      <c r="A35" s="64">
        <v>8</v>
      </c>
      <c r="B35" s="119" t="s">
        <v>33</v>
      </c>
      <c r="C35" s="73">
        <v>13</v>
      </c>
      <c r="D35" s="69">
        <v>123.7</v>
      </c>
      <c r="E35" s="72">
        <v>1246</v>
      </c>
      <c r="F35" s="121">
        <v>1237</v>
      </c>
      <c r="G35" s="83"/>
      <c r="H35" s="84"/>
      <c r="I35" s="84"/>
      <c r="J35" s="84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8.899999999999999" customHeight="1">
      <c r="A36" s="64">
        <v>9</v>
      </c>
      <c r="B36" s="119" t="s">
        <v>31</v>
      </c>
      <c r="C36" s="73">
        <v>0</v>
      </c>
      <c r="D36" s="69">
        <v>0</v>
      </c>
      <c r="E36" s="72">
        <v>1274</v>
      </c>
      <c r="F36" s="121">
        <v>0</v>
      </c>
      <c r="G36" s="83"/>
      <c r="H36" s="84"/>
      <c r="I36" s="84"/>
      <c r="J36" s="84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8.899999999999999" customHeight="1">
      <c r="A37" s="64">
        <v>10</v>
      </c>
      <c r="B37" s="119" t="s">
        <v>32</v>
      </c>
      <c r="C37" s="93">
        <v>0</v>
      </c>
      <c r="D37" s="69">
        <v>0</v>
      </c>
      <c r="E37" s="72">
        <v>1361</v>
      </c>
      <c r="F37" s="121">
        <v>0</v>
      </c>
      <c r="G37" s="83"/>
      <c r="H37" s="84"/>
      <c r="I37" s="84"/>
      <c r="J37" s="84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8.600000000000001">
      <c r="A38" s="50"/>
      <c r="B38" s="145"/>
      <c r="C38" s="102"/>
      <c r="D38" s="103"/>
      <c r="E38" s="146"/>
      <c r="F38" s="147"/>
      <c r="G38" s="83"/>
      <c r="H38" s="84"/>
      <c r="I38" s="84"/>
      <c r="J38" s="84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8.600000000000001">
      <c r="A39" s="104"/>
      <c r="B39" s="105"/>
      <c r="C39" s="92"/>
      <c r="D39" s="148"/>
      <c r="E39" s="149"/>
      <c r="F39" s="150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8.600000000000001">
      <c r="A40" s="104"/>
      <c r="B40" s="105"/>
      <c r="C40" s="107"/>
      <c r="D40" s="148"/>
      <c r="E40" s="149"/>
      <c r="F40" s="150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8.600000000000001">
      <c r="A41" s="104"/>
      <c r="B41" s="105"/>
      <c r="C41" s="107"/>
      <c r="D41" s="148"/>
      <c r="E41" s="149"/>
      <c r="F41" s="150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8.600000000000001">
      <c r="A42" s="104"/>
      <c r="B42" s="105"/>
      <c r="C42" s="107"/>
      <c r="D42" s="148"/>
      <c r="E42" s="149"/>
      <c r="F42" s="150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8.600000000000001">
      <c r="A43" s="104"/>
      <c r="B43" s="105"/>
      <c r="C43" s="107"/>
      <c r="D43" s="148"/>
      <c r="E43" s="149"/>
      <c r="F43" s="150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8.600000000000001">
      <c r="A44" s="104"/>
      <c r="B44" s="105"/>
      <c r="C44" s="107"/>
      <c r="D44" s="148"/>
      <c r="E44" s="149"/>
      <c r="F44" s="150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8.600000000000001">
      <c r="A45" s="104"/>
      <c r="B45" s="105"/>
      <c r="C45" s="92"/>
      <c r="D45" s="148"/>
      <c r="E45" s="149"/>
      <c r="F45" s="150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8.600000000000001">
      <c r="A46" s="104"/>
      <c r="B46" s="105"/>
      <c r="C46" s="107"/>
      <c r="D46" s="148"/>
      <c r="E46" s="149"/>
      <c r="F46" s="150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8.600000000000001">
      <c r="A47" s="104"/>
      <c r="B47" s="105"/>
      <c r="C47" s="107"/>
      <c r="D47" s="148"/>
      <c r="E47" s="151"/>
      <c r="F47" s="150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8.600000000000001">
      <c r="A48" s="104"/>
      <c r="B48" s="105"/>
      <c r="C48" s="107"/>
      <c r="D48" s="148"/>
      <c r="E48" s="151"/>
      <c r="F48" s="150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ht="18.600000000000001">
      <c r="A49" s="110"/>
      <c r="B49" s="105"/>
      <c r="C49" s="92"/>
      <c r="D49" s="148"/>
      <c r="E49" s="151"/>
      <c r="F49" s="150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ht="18.600000000000001">
      <c r="A50" s="110"/>
      <c r="B50" s="111"/>
      <c r="C50" s="112"/>
      <c r="D50" s="112"/>
      <c r="E50" s="113"/>
      <c r="F50" s="114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</sheetData>
  <sortState xmlns:xlrd2="http://schemas.microsoft.com/office/spreadsheetml/2017/richdata2" ref="B9:F10">
    <sortCondition descending="1" ref="D9:D10"/>
  </sortState>
  <mergeCells count="1">
    <mergeCell ref="A1:F1"/>
  </mergeCells>
  <phoneticPr fontId="10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1"/>
  <sheetViews>
    <sheetView workbookViewId="0">
      <selection activeCell="L45" sqref="L45"/>
    </sheetView>
  </sheetViews>
  <sheetFormatPr defaultColWidth="9.109375" defaultRowHeight="14.4"/>
  <cols>
    <col min="1" max="1" width="2.44140625" style="97" customWidth="1"/>
    <col min="2" max="2" width="3.88671875" style="97" customWidth="1"/>
    <col min="3" max="3" width="25.5546875" style="97" customWidth="1"/>
    <col min="4" max="5" width="7" style="97" customWidth="1"/>
    <col min="6" max="6" width="5.33203125" style="97" customWidth="1"/>
    <col min="7" max="11" width="4.6640625" style="97" customWidth="1"/>
    <col min="12" max="12" width="6.33203125" style="97" customWidth="1"/>
    <col min="13" max="13" width="4.6640625" style="97" customWidth="1"/>
    <col min="14" max="14" width="6.109375" style="97" customWidth="1"/>
    <col min="15" max="30" width="4.6640625" style="97" customWidth="1"/>
    <col min="31" max="31" width="5.33203125" style="97" customWidth="1"/>
    <col min="32" max="32" width="4.6640625" style="97" customWidth="1"/>
    <col min="33" max="33" width="5" style="97" customWidth="1"/>
    <col min="34" max="38" width="4.6640625" style="97" customWidth="1"/>
    <col min="39" max="16384" width="9.109375" style="97"/>
  </cols>
  <sheetData>
    <row r="1" spans="1:58" ht="18">
      <c r="A1" s="101"/>
      <c r="B1" s="101"/>
      <c r="C1" s="101"/>
      <c r="D1" s="152" t="s">
        <v>96</v>
      </c>
      <c r="E1" s="153"/>
      <c r="F1" s="153"/>
      <c r="G1" s="152"/>
      <c r="H1" s="152"/>
      <c r="I1" s="101"/>
      <c r="J1" s="154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</row>
    <row r="2" spans="1:58" ht="18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53"/>
      <c r="AA2" s="153"/>
      <c r="AB2" s="101"/>
      <c r="AC2" s="152"/>
      <c r="AD2" s="152"/>
      <c r="AE2" s="101"/>
      <c r="AF2" s="101"/>
      <c r="AG2" s="101"/>
      <c r="AH2" s="101"/>
      <c r="AI2" s="101"/>
      <c r="AJ2" s="101"/>
      <c r="AK2" s="101"/>
      <c r="AL2" s="101"/>
      <c r="AM2" s="101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</row>
    <row r="3" spans="1:58" ht="18.899999999999999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</row>
    <row r="4" spans="1:58" ht="18.899999999999999" customHeight="1">
      <c r="A4" s="101"/>
      <c r="B4" s="298"/>
      <c r="C4" s="299"/>
      <c r="D4" s="300" t="s">
        <v>10</v>
      </c>
      <c r="E4" s="301" t="s">
        <v>68</v>
      </c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3"/>
      <c r="AM4" s="101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</row>
    <row r="5" spans="1:58" ht="18.899999999999999" customHeight="1">
      <c r="A5" s="101"/>
      <c r="B5" s="229"/>
      <c r="C5" s="304" t="s">
        <v>64</v>
      </c>
      <c r="D5" s="305"/>
      <c r="E5" s="306" t="s">
        <v>67</v>
      </c>
      <c r="F5" s="380">
        <v>45540</v>
      </c>
      <c r="G5" s="380"/>
      <c r="H5" s="380">
        <v>45554</v>
      </c>
      <c r="I5" s="380"/>
      <c r="J5" s="380"/>
      <c r="K5" s="380"/>
      <c r="L5" s="331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101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18.899999999999999" customHeight="1">
      <c r="A6" s="101"/>
      <c r="B6" s="307">
        <v>1</v>
      </c>
      <c r="C6" s="308" t="s">
        <v>46</v>
      </c>
      <c r="D6" s="309">
        <v>58</v>
      </c>
      <c r="E6" s="310"/>
      <c r="F6" s="311">
        <v>13</v>
      </c>
      <c r="G6" s="311">
        <v>15</v>
      </c>
      <c r="H6" s="311">
        <v>15</v>
      </c>
      <c r="I6" s="311">
        <v>15</v>
      </c>
      <c r="J6" s="311">
        <v>0</v>
      </c>
      <c r="K6" s="311">
        <v>0</v>
      </c>
      <c r="L6" s="311">
        <v>0</v>
      </c>
      <c r="M6" s="311">
        <v>0</v>
      </c>
      <c r="N6" s="311">
        <v>0</v>
      </c>
      <c r="O6" s="311">
        <v>0</v>
      </c>
      <c r="P6" s="311">
        <v>0</v>
      </c>
      <c r="Q6" s="311">
        <v>0</v>
      </c>
      <c r="R6" s="311">
        <v>0</v>
      </c>
      <c r="S6" s="311">
        <v>0</v>
      </c>
      <c r="T6" s="311">
        <v>0</v>
      </c>
      <c r="U6" s="311">
        <v>0</v>
      </c>
      <c r="V6" s="311">
        <v>0</v>
      </c>
      <c r="W6" s="311">
        <v>0</v>
      </c>
      <c r="X6" s="311">
        <v>0</v>
      </c>
      <c r="Y6" s="311">
        <v>0</v>
      </c>
      <c r="Z6" s="311">
        <v>0</v>
      </c>
      <c r="AA6" s="311">
        <v>0</v>
      </c>
      <c r="AB6" s="311">
        <v>0</v>
      </c>
      <c r="AC6" s="311">
        <v>0</v>
      </c>
      <c r="AD6" s="311">
        <v>0</v>
      </c>
      <c r="AE6" s="311">
        <v>0</v>
      </c>
      <c r="AF6" s="311">
        <v>0</v>
      </c>
      <c r="AG6" s="311">
        <v>0</v>
      </c>
      <c r="AH6" s="311">
        <v>0</v>
      </c>
      <c r="AI6" s="311">
        <v>0</v>
      </c>
      <c r="AJ6" s="311">
        <v>0</v>
      </c>
      <c r="AK6" s="311">
        <v>0</v>
      </c>
      <c r="AL6" s="311">
        <v>0</v>
      </c>
      <c r="AM6" s="101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18.899999999999999" customHeight="1">
      <c r="A7" s="101"/>
      <c r="B7" s="307">
        <v>2</v>
      </c>
      <c r="C7" s="308" t="s">
        <v>75</v>
      </c>
      <c r="D7" s="309">
        <v>54</v>
      </c>
      <c r="E7" s="310"/>
      <c r="F7" s="311">
        <v>12</v>
      </c>
      <c r="G7" s="311">
        <v>14</v>
      </c>
      <c r="H7" s="311">
        <v>14</v>
      </c>
      <c r="I7" s="311">
        <v>14</v>
      </c>
      <c r="J7" s="311">
        <v>0</v>
      </c>
      <c r="K7" s="311">
        <v>0</v>
      </c>
      <c r="L7" s="311">
        <v>0</v>
      </c>
      <c r="M7" s="311">
        <v>0</v>
      </c>
      <c r="N7" s="311">
        <v>0</v>
      </c>
      <c r="O7" s="311">
        <v>0</v>
      </c>
      <c r="P7" s="311">
        <v>0</v>
      </c>
      <c r="Q7" s="311">
        <v>0</v>
      </c>
      <c r="R7" s="311">
        <v>0</v>
      </c>
      <c r="S7" s="311">
        <v>0</v>
      </c>
      <c r="T7" s="311">
        <v>0</v>
      </c>
      <c r="U7" s="311">
        <v>0</v>
      </c>
      <c r="V7" s="311">
        <v>0</v>
      </c>
      <c r="W7" s="311">
        <v>0</v>
      </c>
      <c r="X7" s="311">
        <v>0</v>
      </c>
      <c r="Y7" s="311">
        <v>0</v>
      </c>
      <c r="Z7" s="311">
        <v>0</v>
      </c>
      <c r="AA7" s="311">
        <v>0</v>
      </c>
      <c r="AB7" s="311">
        <v>0</v>
      </c>
      <c r="AC7" s="311">
        <v>0</v>
      </c>
      <c r="AD7" s="311">
        <v>0</v>
      </c>
      <c r="AE7" s="311">
        <v>0</v>
      </c>
      <c r="AF7" s="311">
        <v>0</v>
      </c>
      <c r="AG7" s="311">
        <v>0</v>
      </c>
      <c r="AH7" s="311">
        <v>0</v>
      </c>
      <c r="AI7" s="311">
        <v>0</v>
      </c>
      <c r="AJ7" s="311">
        <v>0</v>
      </c>
      <c r="AK7" s="311">
        <v>0</v>
      </c>
      <c r="AL7" s="311">
        <v>0</v>
      </c>
      <c r="AM7" s="101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18.899999999999999" customHeight="1">
      <c r="A8" s="101"/>
      <c r="B8" s="307">
        <v>3</v>
      </c>
      <c r="C8" s="308" t="s">
        <v>35</v>
      </c>
      <c r="D8" s="309">
        <v>46</v>
      </c>
      <c r="E8" s="310"/>
      <c r="F8" s="311">
        <v>6</v>
      </c>
      <c r="G8" s="311">
        <v>14</v>
      </c>
      <c r="H8" s="311">
        <v>13</v>
      </c>
      <c r="I8" s="311">
        <v>13</v>
      </c>
      <c r="J8" s="311">
        <v>0</v>
      </c>
      <c r="K8" s="311">
        <v>0</v>
      </c>
      <c r="L8" s="311">
        <v>0</v>
      </c>
      <c r="M8" s="311">
        <v>0</v>
      </c>
      <c r="N8" s="311">
        <v>0</v>
      </c>
      <c r="O8" s="311">
        <v>0</v>
      </c>
      <c r="P8" s="311">
        <v>0</v>
      </c>
      <c r="Q8" s="311">
        <v>0</v>
      </c>
      <c r="R8" s="311">
        <v>0</v>
      </c>
      <c r="S8" s="311">
        <v>0</v>
      </c>
      <c r="T8" s="311">
        <v>0</v>
      </c>
      <c r="U8" s="311">
        <v>0</v>
      </c>
      <c r="V8" s="311">
        <v>0</v>
      </c>
      <c r="W8" s="311">
        <v>0</v>
      </c>
      <c r="X8" s="311">
        <v>0</v>
      </c>
      <c r="Y8" s="311">
        <v>0</v>
      </c>
      <c r="Z8" s="311">
        <v>0</v>
      </c>
      <c r="AA8" s="311">
        <v>0</v>
      </c>
      <c r="AB8" s="311">
        <v>0</v>
      </c>
      <c r="AC8" s="311">
        <v>0</v>
      </c>
      <c r="AD8" s="311">
        <v>0</v>
      </c>
      <c r="AE8" s="311">
        <v>0</v>
      </c>
      <c r="AF8" s="311">
        <v>0</v>
      </c>
      <c r="AG8" s="311">
        <v>0</v>
      </c>
      <c r="AH8" s="311">
        <v>0</v>
      </c>
      <c r="AI8" s="311">
        <v>0</v>
      </c>
      <c r="AJ8" s="311">
        <v>0</v>
      </c>
      <c r="AK8" s="311">
        <v>0</v>
      </c>
      <c r="AL8" s="311">
        <v>0</v>
      </c>
      <c r="AM8" s="101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18.899999999999999" customHeight="1">
      <c r="A9" s="101"/>
      <c r="B9" s="307">
        <v>4</v>
      </c>
      <c r="C9" s="308" t="s">
        <v>24</v>
      </c>
      <c r="D9" s="309">
        <v>42</v>
      </c>
      <c r="E9" s="310"/>
      <c r="F9" s="311">
        <v>12</v>
      </c>
      <c r="G9" s="311">
        <v>7</v>
      </c>
      <c r="H9" s="311">
        <v>15</v>
      </c>
      <c r="I9" s="311">
        <v>8</v>
      </c>
      <c r="J9" s="311">
        <v>0</v>
      </c>
      <c r="K9" s="311">
        <v>0</v>
      </c>
      <c r="L9" s="311">
        <v>0</v>
      </c>
      <c r="M9" s="311">
        <v>0</v>
      </c>
      <c r="N9" s="311">
        <v>0</v>
      </c>
      <c r="O9" s="311">
        <v>0</v>
      </c>
      <c r="P9" s="311">
        <v>0</v>
      </c>
      <c r="Q9" s="311">
        <v>0</v>
      </c>
      <c r="R9" s="311">
        <v>0</v>
      </c>
      <c r="S9" s="311">
        <v>0</v>
      </c>
      <c r="T9" s="311">
        <v>0</v>
      </c>
      <c r="U9" s="311">
        <v>0</v>
      </c>
      <c r="V9" s="311">
        <v>0</v>
      </c>
      <c r="W9" s="311">
        <v>0</v>
      </c>
      <c r="X9" s="311">
        <v>0</v>
      </c>
      <c r="Y9" s="311">
        <v>0</v>
      </c>
      <c r="Z9" s="311">
        <v>0</v>
      </c>
      <c r="AA9" s="311">
        <v>0</v>
      </c>
      <c r="AB9" s="311">
        <v>0</v>
      </c>
      <c r="AC9" s="311">
        <v>0</v>
      </c>
      <c r="AD9" s="311">
        <v>0</v>
      </c>
      <c r="AE9" s="311">
        <v>0</v>
      </c>
      <c r="AF9" s="311">
        <v>0</v>
      </c>
      <c r="AG9" s="311">
        <v>0</v>
      </c>
      <c r="AH9" s="311">
        <v>0</v>
      </c>
      <c r="AI9" s="311">
        <v>0</v>
      </c>
      <c r="AJ9" s="311">
        <v>0</v>
      </c>
      <c r="AK9" s="311">
        <v>0</v>
      </c>
      <c r="AL9" s="311">
        <v>0</v>
      </c>
      <c r="AM9" s="101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18.899999999999999" customHeight="1">
      <c r="A10" s="101"/>
      <c r="B10" s="307">
        <v>5</v>
      </c>
      <c r="C10" s="308" t="s">
        <v>51</v>
      </c>
      <c r="D10" s="309">
        <v>41</v>
      </c>
      <c r="E10" s="310"/>
      <c r="F10" s="311">
        <v>12</v>
      </c>
      <c r="G10" s="311">
        <v>7</v>
      </c>
      <c r="H10" s="311">
        <v>8</v>
      </c>
      <c r="I10" s="311">
        <v>14</v>
      </c>
      <c r="J10" s="311">
        <v>0</v>
      </c>
      <c r="K10" s="311">
        <v>0</v>
      </c>
      <c r="L10" s="311">
        <v>0</v>
      </c>
      <c r="M10" s="311">
        <v>0</v>
      </c>
      <c r="N10" s="311">
        <v>0</v>
      </c>
      <c r="O10" s="311">
        <v>0</v>
      </c>
      <c r="P10" s="311">
        <v>0</v>
      </c>
      <c r="Q10" s="311">
        <v>0</v>
      </c>
      <c r="R10" s="311">
        <v>0</v>
      </c>
      <c r="S10" s="311">
        <v>0</v>
      </c>
      <c r="T10" s="311">
        <v>0</v>
      </c>
      <c r="U10" s="311">
        <v>0</v>
      </c>
      <c r="V10" s="311">
        <v>0</v>
      </c>
      <c r="W10" s="311">
        <v>0</v>
      </c>
      <c r="X10" s="311">
        <v>0</v>
      </c>
      <c r="Y10" s="311">
        <v>0</v>
      </c>
      <c r="Z10" s="311">
        <v>0</v>
      </c>
      <c r="AA10" s="311">
        <v>0</v>
      </c>
      <c r="AB10" s="311">
        <v>0</v>
      </c>
      <c r="AC10" s="311">
        <v>0</v>
      </c>
      <c r="AD10" s="311">
        <v>0</v>
      </c>
      <c r="AE10" s="311">
        <v>0</v>
      </c>
      <c r="AF10" s="311">
        <v>0</v>
      </c>
      <c r="AG10" s="311">
        <v>0</v>
      </c>
      <c r="AH10" s="311">
        <v>0</v>
      </c>
      <c r="AI10" s="311">
        <v>0</v>
      </c>
      <c r="AJ10" s="311">
        <v>0</v>
      </c>
      <c r="AK10" s="311">
        <v>0</v>
      </c>
      <c r="AL10" s="311">
        <v>0</v>
      </c>
      <c r="AM10" s="101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18.899999999999999" customHeight="1">
      <c r="A11" s="101"/>
      <c r="B11" s="307">
        <v>6</v>
      </c>
      <c r="C11" s="308" t="s">
        <v>25</v>
      </c>
      <c r="D11" s="309">
        <v>35</v>
      </c>
      <c r="E11" s="310"/>
      <c r="F11" s="311">
        <v>6</v>
      </c>
      <c r="G11" s="311">
        <v>14</v>
      </c>
      <c r="H11" s="311">
        <v>3</v>
      </c>
      <c r="I11" s="311">
        <v>12</v>
      </c>
      <c r="J11" s="311">
        <v>0</v>
      </c>
      <c r="K11" s="311">
        <v>0</v>
      </c>
      <c r="L11" s="311">
        <v>0</v>
      </c>
      <c r="M11" s="311">
        <v>0</v>
      </c>
      <c r="N11" s="311">
        <v>0</v>
      </c>
      <c r="O11" s="311">
        <v>0</v>
      </c>
      <c r="P11" s="311">
        <v>0</v>
      </c>
      <c r="Q11" s="311">
        <v>0</v>
      </c>
      <c r="R11" s="311">
        <v>0</v>
      </c>
      <c r="S11" s="311">
        <v>0</v>
      </c>
      <c r="T11" s="311">
        <v>0</v>
      </c>
      <c r="U11" s="311">
        <v>0</v>
      </c>
      <c r="V11" s="311">
        <v>0</v>
      </c>
      <c r="W11" s="311">
        <v>0</v>
      </c>
      <c r="X11" s="311">
        <v>0</v>
      </c>
      <c r="Y11" s="311">
        <v>0</v>
      </c>
      <c r="Z11" s="311">
        <v>0</v>
      </c>
      <c r="AA11" s="311">
        <v>0</v>
      </c>
      <c r="AB11" s="311">
        <v>0</v>
      </c>
      <c r="AC11" s="311">
        <v>0</v>
      </c>
      <c r="AD11" s="311">
        <v>0</v>
      </c>
      <c r="AE11" s="311">
        <v>0</v>
      </c>
      <c r="AF11" s="311">
        <v>0</v>
      </c>
      <c r="AG11" s="311">
        <v>0</v>
      </c>
      <c r="AH11" s="311">
        <v>0</v>
      </c>
      <c r="AI11" s="311">
        <v>0</v>
      </c>
      <c r="AJ11" s="311">
        <v>0</v>
      </c>
      <c r="AK11" s="311">
        <v>0</v>
      </c>
      <c r="AL11" s="311">
        <v>0</v>
      </c>
      <c r="AM11" s="101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18.899999999999999" customHeight="1">
      <c r="A12" s="101"/>
      <c r="B12" s="307">
        <v>7</v>
      </c>
      <c r="C12" s="308" t="s">
        <v>23</v>
      </c>
      <c r="D12" s="309">
        <v>33</v>
      </c>
      <c r="E12" s="310"/>
      <c r="F12" s="311">
        <v>6</v>
      </c>
      <c r="G12" s="311">
        <v>13</v>
      </c>
      <c r="H12" s="311">
        <v>7</v>
      </c>
      <c r="I12" s="311">
        <v>7</v>
      </c>
      <c r="J12" s="311">
        <v>0</v>
      </c>
      <c r="K12" s="311">
        <v>0</v>
      </c>
      <c r="L12" s="311">
        <v>0</v>
      </c>
      <c r="M12" s="311">
        <v>0</v>
      </c>
      <c r="N12" s="311">
        <v>0</v>
      </c>
      <c r="O12" s="311">
        <v>0</v>
      </c>
      <c r="P12" s="311">
        <v>0</v>
      </c>
      <c r="Q12" s="311">
        <v>0</v>
      </c>
      <c r="R12" s="311">
        <v>0</v>
      </c>
      <c r="S12" s="311">
        <v>0</v>
      </c>
      <c r="T12" s="311">
        <v>0</v>
      </c>
      <c r="U12" s="311">
        <v>0</v>
      </c>
      <c r="V12" s="311">
        <v>0</v>
      </c>
      <c r="W12" s="311">
        <v>0</v>
      </c>
      <c r="X12" s="311">
        <v>0</v>
      </c>
      <c r="Y12" s="311">
        <v>0</v>
      </c>
      <c r="Z12" s="311">
        <v>0</v>
      </c>
      <c r="AA12" s="311">
        <v>0</v>
      </c>
      <c r="AB12" s="311">
        <v>0</v>
      </c>
      <c r="AC12" s="311">
        <v>0</v>
      </c>
      <c r="AD12" s="311">
        <v>0</v>
      </c>
      <c r="AE12" s="311">
        <v>0</v>
      </c>
      <c r="AF12" s="311">
        <v>0</v>
      </c>
      <c r="AG12" s="311">
        <v>0</v>
      </c>
      <c r="AH12" s="311">
        <v>0</v>
      </c>
      <c r="AI12" s="311">
        <v>0</v>
      </c>
      <c r="AJ12" s="311">
        <v>0</v>
      </c>
      <c r="AK12" s="311">
        <v>0</v>
      </c>
      <c r="AL12" s="311">
        <v>0</v>
      </c>
      <c r="AM12" s="101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18.899999999999999" customHeight="1">
      <c r="A13" s="101"/>
      <c r="B13" s="307">
        <v>8</v>
      </c>
      <c r="C13" s="308" t="s">
        <v>47</v>
      </c>
      <c r="D13" s="309">
        <v>29</v>
      </c>
      <c r="E13" s="310"/>
      <c r="F13" s="311">
        <v>5</v>
      </c>
      <c r="G13" s="311">
        <v>11</v>
      </c>
      <c r="H13" s="311">
        <v>3</v>
      </c>
      <c r="I13" s="311">
        <v>10</v>
      </c>
      <c r="J13" s="311">
        <v>0</v>
      </c>
      <c r="K13" s="311">
        <v>0</v>
      </c>
      <c r="L13" s="311">
        <v>0</v>
      </c>
      <c r="M13" s="311">
        <v>0</v>
      </c>
      <c r="N13" s="311">
        <v>0</v>
      </c>
      <c r="O13" s="311">
        <v>0</v>
      </c>
      <c r="P13" s="311">
        <v>0</v>
      </c>
      <c r="Q13" s="311">
        <v>0</v>
      </c>
      <c r="R13" s="311">
        <v>0</v>
      </c>
      <c r="S13" s="311">
        <v>0</v>
      </c>
      <c r="T13" s="311">
        <v>0</v>
      </c>
      <c r="U13" s="311">
        <v>0</v>
      </c>
      <c r="V13" s="311">
        <v>0</v>
      </c>
      <c r="W13" s="311">
        <v>0</v>
      </c>
      <c r="X13" s="311">
        <v>0</v>
      </c>
      <c r="Y13" s="311">
        <v>0</v>
      </c>
      <c r="Z13" s="311">
        <v>0</v>
      </c>
      <c r="AA13" s="311">
        <v>0</v>
      </c>
      <c r="AB13" s="311">
        <v>0</v>
      </c>
      <c r="AC13" s="311">
        <v>0</v>
      </c>
      <c r="AD13" s="311">
        <v>0</v>
      </c>
      <c r="AE13" s="311">
        <v>0</v>
      </c>
      <c r="AF13" s="311">
        <v>0</v>
      </c>
      <c r="AG13" s="311">
        <v>0</v>
      </c>
      <c r="AH13" s="311">
        <v>0</v>
      </c>
      <c r="AI13" s="311">
        <v>0</v>
      </c>
      <c r="AJ13" s="311">
        <v>0</v>
      </c>
      <c r="AK13" s="311">
        <v>0</v>
      </c>
      <c r="AL13" s="311">
        <v>0</v>
      </c>
      <c r="AM13" s="101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18.899999999999999" customHeight="1">
      <c r="A14" s="101"/>
      <c r="B14" s="307">
        <v>9</v>
      </c>
      <c r="C14" s="308" t="s">
        <v>22</v>
      </c>
      <c r="D14" s="309">
        <v>28</v>
      </c>
      <c r="E14" s="310"/>
      <c r="F14" s="311">
        <v>5</v>
      </c>
      <c r="G14" s="311">
        <v>7</v>
      </c>
      <c r="H14" s="311">
        <v>10</v>
      </c>
      <c r="I14" s="311">
        <v>6</v>
      </c>
      <c r="J14" s="311">
        <v>0</v>
      </c>
      <c r="K14" s="311">
        <v>0</v>
      </c>
      <c r="L14" s="311">
        <v>0</v>
      </c>
      <c r="M14" s="311">
        <v>0</v>
      </c>
      <c r="N14" s="311">
        <v>0</v>
      </c>
      <c r="O14" s="311">
        <v>0</v>
      </c>
      <c r="P14" s="311">
        <v>0</v>
      </c>
      <c r="Q14" s="311">
        <v>0</v>
      </c>
      <c r="R14" s="311">
        <v>0</v>
      </c>
      <c r="S14" s="311">
        <v>0</v>
      </c>
      <c r="T14" s="311">
        <v>0</v>
      </c>
      <c r="U14" s="311">
        <v>0</v>
      </c>
      <c r="V14" s="311">
        <v>0</v>
      </c>
      <c r="W14" s="311">
        <v>0</v>
      </c>
      <c r="X14" s="311">
        <v>0</v>
      </c>
      <c r="Y14" s="311">
        <v>0</v>
      </c>
      <c r="Z14" s="311">
        <v>0</v>
      </c>
      <c r="AA14" s="311">
        <v>0</v>
      </c>
      <c r="AB14" s="311">
        <v>0</v>
      </c>
      <c r="AC14" s="311">
        <v>0</v>
      </c>
      <c r="AD14" s="311">
        <v>0</v>
      </c>
      <c r="AE14" s="311">
        <v>0</v>
      </c>
      <c r="AF14" s="311">
        <v>0</v>
      </c>
      <c r="AG14" s="311">
        <v>0</v>
      </c>
      <c r="AH14" s="311">
        <v>0</v>
      </c>
      <c r="AI14" s="311">
        <v>0</v>
      </c>
      <c r="AJ14" s="311">
        <v>0</v>
      </c>
      <c r="AK14" s="311">
        <v>0</v>
      </c>
      <c r="AL14" s="311">
        <v>0</v>
      </c>
      <c r="AM14" s="101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18.899999999999999" customHeight="1">
      <c r="A15" s="101"/>
      <c r="B15" s="229"/>
      <c r="C15" s="304" t="s">
        <v>65</v>
      </c>
      <c r="D15" s="309"/>
      <c r="E15" s="310"/>
      <c r="F15" s="380">
        <v>45540</v>
      </c>
      <c r="G15" s="380"/>
      <c r="H15" s="380">
        <v>45554</v>
      </c>
      <c r="I15" s="380"/>
      <c r="J15" s="380"/>
      <c r="K15" s="380"/>
      <c r="L15" s="331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101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18.899999999999999" customHeight="1">
      <c r="A16" s="101"/>
      <c r="B16" s="307">
        <v>1</v>
      </c>
      <c r="C16" s="308" t="s">
        <v>57</v>
      </c>
      <c r="D16" s="309">
        <v>49</v>
      </c>
      <c r="E16" s="310"/>
      <c r="F16" s="311">
        <v>12</v>
      </c>
      <c r="G16" s="311">
        <v>13</v>
      </c>
      <c r="H16" s="311">
        <v>12</v>
      </c>
      <c r="I16" s="311">
        <v>12</v>
      </c>
      <c r="J16" s="311">
        <v>0</v>
      </c>
      <c r="K16" s="311">
        <v>0</v>
      </c>
      <c r="L16" s="311">
        <v>0</v>
      </c>
      <c r="M16" s="311">
        <v>0</v>
      </c>
      <c r="N16" s="311">
        <v>0</v>
      </c>
      <c r="O16" s="311">
        <v>0</v>
      </c>
      <c r="P16" s="311">
        <v>0</v>
      </c>
      <c r="Q16" s="311">
        <v>0</v>
      </c>
      <c r="R16" s="311">
        <v>0</v>
      </c>
      <c r="S16" s="311">
        <v>0</v>
      </c>
      <c r="T16" s="311">
        <v>0</v>
      </c>
      <c r="U16" s="311">
        <v>0</v>
      </c>
      <c r="V16" s="311">
        <v>0</v>
      </c>
      <c r="W16" s="311">
        <v>0</v>
      </c>
      <c r="X16" s="311">
        <v>0</v>
      </c>
      <c r="Y16" s="311">
        <v>0</v>
      </c>
      <c r="Z16" s="311">
        <v>0</v>
      </c>
      <c r="AA16" s="311">
        <v>0</v>
      </c>
      <c r="AB16" s="311">
        <v>0</v>
      </c>
      <c r="AC16" s="311">
        <v>0</v>
      </c>
      <c r="AD16" s="311">
        <v>0</v>
      </c>
      <c r="AE16" s="311">
        <v>0</v>
      </c>
      <c r="AF16" s="311">
        <v>0</v>
      </c>
      <c r="AG16" s="311">
        <v>0</v>
      </c>
      <c r="AH16" s="311">
        <v>0</v>
      </c>
      <c r="AI16" s="311">
        <v>0</v>
      </c>
      <c r="AJ16" s="311">
        <v>0</v>
      </c>
      <c r="AK16" s="311">
        <v>0</v>
      </c>
      <c r="AL16" s="311">
        <v>0</v>
      </c>
      <c r="AM16" s="101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18.899999999999999" customHeight="1">
      <c r="A17" s="101"/>
      <c r="B17" s="307">
        <v>2</v>
      </c>
      <c r="C17" s="308" t="s">
        <v>27</v>
      </c>
      <c r="D17" s="309">
        <v>49</v>
      </c>
      <c r="E17" s="310"/>
      <c r="F17" s="311">
        <v>13</v>
      </c>
      <c r="G17" s="311">
        <v>11</v>
      </c>
      <c r="H17" s="311">
        <v>13</v>
      </c>
      <c r="I17" s="311">
        <v>12</v>
      </c>
      <c r="J17" s="311">
        <v>0</v>
      </c>
      <c r="K17" s="311">
        <v>0</v>
      </c>
      <c r="L17" s="311">
        <v>0</v>
      </c>
      <c r="M17" s="311">
        <v>0</v>
      </c>
      <c r="N17" s="311">
        <v>0</v>
      </c>
      <c r="O17" s="311">
        <v>0</v>
      </c>
      <c r="P17" s="311">
        <v>0</v>
      </c>
      <c r="Q17" s="311">
        <v>0</v>
      </c>
      <c r="R17" s="311">
        <v>0</v>
      </c>
      <c r="S17" s="311">
        <v>0</v>
      </c>
      <c r="T17" s="311">
        <v>0</v>
      </c>
      <c r="U17" s="311">
        <v>0</v>
      </c>
      <c r="V17" s="311">
        <v>0</v>
      </c>
      <c r="W17" s="311">
        <v>0</v>
      </c>
      <c r="X17" s="311">
        <v>0</v>
      </c>
      <c r="Y17" s="311">
        <v>0</v>
      </c>
      <c r="Z17" s="311">
        <v>0</v>
      </c>
      <c r="AA17" s="311">
        <v>0</v>
      </c>
      <c r="AB17" s="311">
        <v>0</v>
      </c>
      <c r="AC17" s="311">
        <v>0</v>
      </c>
      <c r="AD17" s="311">
        <v>0</v>
      </c>
      <c r="AE17" s="311">
        <v>0</v>
      </c>
      <c r="AF17" s="311">
        <v>0</v>
      </c>
      <c r="AG17" s="311">
        <v>0</v>
      </c>
      <c r="AH17" s="311">
        <v>0</v>
      </c>
      <c r="AI17" s="311">
        <v>0</v>
      </c>
      <c r="AJ17" s="311">
        <v>0</v>
      </c>
      <c r="AK17" s="311">
        <v>0</v>
      </c>
      <c r="AL17" s="311">
        <v>0</v>
      </c>
      <c r="AM17" s="101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</row>
    <row r="18" spans="1:58" ht="18.899999999999999" customHeight="1">
      <c r="A18" s="101"/>
      <c r="B18" s="307">
        <v>3</v>
      </c>
      <c r="C18" s="308" t="s">
        <v>28</v>
      </c>
      <c r="D18" s="309">
        <v>39</v>
      </c>
      <c r="E18" s="310"/>
      <c r="F18" s="311">
        <v>13</v>
      </c>
      <c r="G18" s="311">
        <v>13</v>
      </c>
      <c r="H18" s="311">
        <v>7</v>
      </c>
      <c r="I18" s="311">
        <v>6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1">
        <v>0</v>
      </c>
      <c r="Y18" s="311">
        <v>0</v>
      </c>
      <c r="Z18" s="311">
        <v>0</v>
      </c>
      <c r="AA18" s="311">
        <v>0</v>
      </c>
      <c r="AB18" s="311">
        <v>0</v>
      </c>
      <c r="AC18" s="311">
        <v>0</v>
      </c>
      <c r="AD18" s="311">
        <v>0</v>
      </c>
      <c r="AE18" s="311">
        <v>0</v>
      </c>
      <c r="AF18" s="311">
        <v>0</v>
      </c>
      <c r="AG18" s="311">
        <v>0</v>
      </c>
      <c r="AH18" s="311">
        <v>0</v>
      </c>
      <c r="AI18" s="311">
        <v>0</v>
      </c>
      <c r="AJ18" s="311">
        <v>0</v>
      </c>
      <c r="AK18" s="311">
        <v>0</v>
      </c>
      <c r="AL18" s="311">
        <v>0</v>
      </c>
      <c r="AM18" s="101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</row>
    <row r="19" spans="1:58" ht="18.899999999999999" customHeight="1">
      <c r="A19" s="101"/>
      <c r="B19" s="307">
        <v>4</v>
      </c>
      <c r="C19" s="308" t="s">
        <v>26</v>
      </c>
      <c r="D19" s="309">
        <v>35</v>
      </c>
      <c r="E19" s="310"/>
      <c r="F19" s="311">
        <v>9</v>
      </c>
      <c r="G19" s="311">
        <v>3</v>
      </c>
      <c r="H19" s="311">
        <v>13</v>
      </c>
      <c r="I19" s="311">
        <v>10</v>
      </c>
      <c r="J19" s="311">
        <v>0</v>
      </c>
      <c r="K19" s="311">
        <v>0</v>
      </c>
      <c r="L19" s="311">
        <v>0</v>
      </c>
      <c r="M19" s="311">
        <v>0</v>
      </c>
      <c r="N19" s="311">
        <v>0</v>
      </c>
      <c r="O19" s="311">
        <v>0</v>
      </c>
      <c r="P19" s="311">
        <v>0</v>
      </c>
      <c r="Q19" s="311">
        <v>0</v>
      </c>
      <c r="R19" s="311">
        <v>0</v>
      </c>
      <c r="S19" s="311">
        <v>0</v>
      </c>
      <c r="T19" s="311">
        <v>0</v>
      </c>
      <c r="U19" s="311">
        <v>0</v>
      </c>
      <c r="V19" s="311">
        <v>0</v>
      </c>
      <c r="W19" s="311">
        <v>0</v>
      </c>
      <c r="X19" s="311">
        <v>0</v>
      </c>
      <c r="Y19" s="311">
        <v>0</v>
      </c>
      <c r="Z19" s="311">
        <v>0</v>
      </c>
      <c r="AA19" s="311">
        <v>0</v>
      </c>
      <c r="AB19" s="311">
        <v>0</v>
      </c>
      <c r="AC19" s="311">
        <v>0</v>
      </c>
      <c r="AD19" s="311">
        <v>0</v>
      </c>
      <c r="AE19" s="311">
        <v>0</v>
      </c>
      <c r="AF19" s="311">
        <v>0</v>
      </c>
      <c r="AG19" s="311">
        <v>0</v>
      </c>
      <c r="AH19" s="311">
        <v>0</v>
      </c>
      <c r="AI19" s="311">
        <v>0</v>
      </c>
      <c r="AJ19" s="311">
        <v>0</v>
      </c>
      <c r="AK19" s="311">
        <v>0</v>
      </c>
      <c r="AL19" s="311">
        <v>0</v>
      </c>
      <c r="AM19" s="101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</row>
    <row r="20" spans="1:58" ht="18.899999999999999" customHeight="1">
      <c r="A20" s="101"/>
      <c r="B20" s="307">
        <v>5</v>
      </c>
      <c r="C20" s="308" t="s">
        <v>52</v>
      </c>
      <c r="D20" s="309">
        <v>34</v>
      </c>
      <c r="E20" s="310"/>
      <c r="F20" s="311">
        <v>10</v>
      </c>
      <c r="G20" s="311">
        <v>2</v>
      </c>
      <c r="H20" s="311">
        <v>13</v>
      </c>
      <c r="I20" s="311">
        <v>9</v>
      </c>
      <c r="J20" s="311">
        <v>0</v>
      </c>
      <c r="K20" s="311">
        <v>0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  <c r="S20" s="311">
        <v>0</v>
      </c>
      <c r="T20" s="311">
        <v>0</v>
      </c>
      <c r="U20" s="311">
        <v>0</v>
      </c>
      <c r="V20" s="311">
        <v>0</v>
      </c>
      <c r="W20" s="311">
        <v>0</v>
      </c>
      <c r="X20" s="311">
        <v>0</v>
      </c>
      <c r="Y20" s="311">
        <v>0</v>
      </c>
      <c r="Z20" s="311">
        <v>0</v>
      </c>
      <c r="AA20" s="311">
        <v>0</v>
      </c>
      <c r="AB20" s="311">
        <v>0</v>
      </c>
      <c r="AC20" s="311">
        <v>0</v>
      </c>
      <c r="AD20" s="311">
        <v>0</v>
      </c>
      <c r="AE20" s="311">
        <v>0</v>
      </c>
      <c r="AF20" s="311">
        <v>0</v>
      </c>
      <c r="AG20" s="311">
        <v>0</v>
      </c>
      <c r="AH20" s="311">
        <v>0</v>
      </c>
      <c r="AI20" s="311">
        <v>0</v>
      </c>
      <c r="AJ20" s="311">
        <v>0</v>
      </c>
      <c r="AK20" s="311">
        <v>0</v>
      </c>
      <c r="AL20" s="311">
        <v>0</v>
      </c>
      <c r="AM20" s="101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18.899999999999999" customHeight="1">
      <c r="A21" s="101"/>
      <c r="B21" s="307">
        <v>6</v>
      </c>
      <c r="C21" s="308" t="s">
        <v>88</v>
      </c>
      <c r="D21" s="309">
        <v>32</v>
      </c>
      <c r="E21" s="310"/>
      <c r="F21" s="311">
        <v>6</v>
      </c>
      <c r="G21" s="311">
        <v>7</v>
      </c>
      <c r="H21" s="311">
        <v>7</v>
      </c>
      <c r="I21" s="311">
        <v>12</v>
      </c>
      <c r="J21" s="311">
        <v>0</v>
      </c>
      <c r="K21" s="311">
        <v>0</v>
      </c>
      <c r="L21" s="311">
        <v>0</v>
      </c>
      <c r="M21" s="311">
        <v>0</v>
      </c>
      <c r="N21" s="311">
        <v>0</v>
      </c>
      <c r="O21" s="311">
        <v>0</v>
      </c>
      <c r="P21" s="311">
        <v>0</v>
      </c>
      <c r="Q21" s="311">
        <v>0</v>
      </c>
      <c r="R21" s="311">
        <v>0</v>
      </c>
      <c r="S21" s="311">
        <v>0</v>
      </c>
      <c r="T21" s="311">
        <v>0</v>
      </c>
      <c r="U21" s="311">
        <v>0</v>
      </c>
      <c r="V21" s="311">
        <v>0</v>
      </c>
      <c r="W21" s="311">
        <v>0</v>
      </c>
      <c r="X21" s="311">
        <v>0</v>
      </c>
      <c r="Y21" s="311">
        <v>0</v>
      </c>
      <c r="Z21" s="311">
        <v>0</v>
      </c>
      <c r="AA21" s="311">
        <v>0</v>
      </c>
      <c r="AB21" s="311">
        <v>0</v>
      </c>
      <c r="AC21" s="311">
        <v>0</v>
      </c>
      <c r="AD21" s="311">
        <v>0</v>
      </c>
      <c r="AE21" s="311">
        <v>0</v>
      </c>
      <c r="AF21" s="311">
        <v>0</v>
      </c>
      <c r="AG21" s="311">
        <v>0</v>
      </c>
      <c r="AH21" s="311">
        <v>0</v>
      </c>
      <c r="AI21" s="311">
        <v>0</v>
      </c>
      <c r="AJ21" s="311">
        <v>0</v>
      </c>
      <c r="AK21" s="311">
        <v>0</v>
      </c>
      <c r="AL21" s="311">
        <v>0</v>
      </c>
      <c r="AM21" s="101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</row>
    <row r="22" spans="1:58" ht="18.899999999999999" customHeight="1">
      <c r="A22" s="101"/>
      <c r="B22" s="307">
        <v>7</v>
      </c>
      <c r="C22" s="308" t="s">
        <v>12</v>
      </c>
      <c r="D22" s="309">
        <v>31</v>
      </c>
      <c r="E22" s="310"/>
      <c r="F22" s="311">
        <v>11</v>
      </c>
      <c r="G22" s="311">
        <v>11</v>
      </c>
      <c r="H22" s="311">
        <v>4</v>
      </c>
      <c r="I22" s="311">
        <v>5</v>
      </c>
      <c r="J22" s="311">
        <v>0</v>
      </c>
      <c r="K22" s="311">
        <v>0</v>
      </c>
      <c r="L22" s="311">
        <v>0</v>
      </c>
      <c r="M22" s="311">
        <v>0</v>
      </c>
      <c r="N22" s="311">
        <v>0</v>
      </c>
      <c r="O22" s="311">
        <v>0</v>
      </c>
      <c r="P22" s="311">
        <v>0</v>
      </c>
      <c r="Q22" s="311">
        <v>0</v>
      </c>
      <c r="R22" s="311">
        <v>0</v>
      </c>
      <c r="S22" s="311">
        <v>0</v>
      </c>
      <c r="T22" s="311">
        <v>0</v>
      </c>
      <c r="U22" s="311">
        <v>0</v>
      </c>
      <c r="V22" s="311">
        <v>0</v>
      </c>
      <c r="W22" s="311">
        <v>0</v>
      </c>
      <c r="X22" s="311">
        <v>0</v>
      </c>
      <c r="Y22" s="311">
        <v>0</v>
      </c>
      <c r="Z22" s="311">
        <v>0</v>
      </c>
      <c r="AA22" s="311">
        <v>0</v>
      </c>
      <c r="AB22" s="311">
        <v>0</v>
      </c>
      <c r="AC22" s="311">
        <v>0</v>
      </c>
      <c r="AD22" s="311">
        <v>0</v>
      </c>
      <c r="AE22" s="311">
        <v>0</v>
      </c>
      <c r="AF22" s="311">
        <v>0</v>
      </c>
      <c r="AG22" s="311">
        <v>0</v>
      </c>
      <c r="AH22" s="311">
        <v>0</v>
      </c>
      <c r="AI22" s="311">
        <v>0</v>
      </c>
      <c r="AJ22" s="311">
        <v>0</v>
      </c>
      <c r="AK22" s="311">
        <v>0</v>
      </c>
      <c r="AL22" s="311">
        <v>0</v>
      </c>
      <c r="AM22" s="101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18.899999999999999" customHeight="1">
      <c r="A23" s="101"/>
      <c r="B23" s="307">
        <v>8</v>
      </c>
      <c r="C23" s="308" t="s">
        <v>34</v>
      </c>
      <c r="D23" s="309">
        <v>31</v>
      </c>
      <c r="E23" s="310"/>
      <c r="F23" s="311">
        <v>12</v>
      </c>
      <c r="G23" s="311">
        <v>3</v>
      </c>
      <c r="H23" s="311">
        <v>4</v>
      </c>
      <c r="I23" s="311">
        <v>12</v>
      </c>
      <c r="J23" s="311">
        <v>0</v>
      </c>
      <c r="K23" s="311">
        <v>0</v>
      </c>
      <c r="L23" s="311">
        <v>0</v>
      </c>
      <c r="M23" s="311">
        <v>0</v>
      </c>
      <c r="N23" s="311">
        <v>0</v>
      </c>
      <c r="O23" s="311">
        <v>0</v>
      </c>
      <c r="P23" s="311">
        <v>0</v>
      </c>
      <c r="Q23" s="311">
        <v>0</v>
      </c>
      <c r="R23" s="311">
        <v>0</v>
      </c>
      <c r="S23" s="311">
        <v>0</v>
      </c>
      <c r="T23" s="311">
        <v>0</v>
      </c>
      <c r="U23" s="311">
        <v>0</v>
      </c>
      <c r="V23" s="311">
        <v>0</v>
      </c>
      <c r="W23" s="311">
        <v>0</v>
      </c>
      <c r="X23" s="311">
        <v>0</v>
      </c>
      <c r="Y23" s="311">
        <v>0</v>
      </c>
      <c r="Z23" s="311">
        <v>0</v>
      </c>
      <c r="AA23" s="311">
        <v>0</v>
      </c>
      <c r="AB23" s="311">
        <v>0</v>
      </c>
      <c r="AC23" s="311">
        <v>0</v>
      </c>
      <c r="AD23" s="311">
        <v>0</v>
      </c>
      <c r="AE23" s="311">
        <v>0</v>
      </c>
      <c r="AF23" s="311">
        <v>0</v>
      </c>
      <c r="AG23" s="311">
        <v>0</v>
      </c>
      <c r="AH23" s="311">
        <v>0</v>
      </c>
      <c r="AI23" s="311">
        <v>0</v>
      </c>
      <c r="AJ23" s="311">
        <v>0</v>
      </c>
      <c r="AK23" s="311">
        <v>0</v>
      </c>
      <c r="AL23" s="311">
        <v>0</v>
      </c>
      <c r="AM23" s="101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18.899999999999999" customHeight="1">
      <c r="A24" s="101"/>
      <c r="B24" s="307">
        <v>9</v>
      </c>
      <c r="C24" s="308" t="s">
        <v>76</v>
      </c>
      <c r="D24" s="309">
        <v>29</v>
      </c>
      <c r="E24" s="310"/>
      <c r="F24" s="311">
        <v>5</v>
      </c>
      <c r="G24" s="311">
        <v>6</v>
      </c>
      <c r="H24" s="311">
        <v>6</v>
      </c>
      <c r="I24" s="311">
        <v>12</v>
      </c>
      <c r="J24" s="311">
        <v>0</v>
      </c>
      <c r="K24" s="311">
        <v>0</v>
      </c>
      <c r="L24" s="311">
        <v>0</v>
      </c>
      <c r="M24" s="311">
        <v>0</v>
      </c>
      <c r="N24" s="311">
        <v>0</v>
      </c>
      <c r="O24" s="311">
        <v>0</v>
      </c>
      <c r="P24" s="311">
        <v>0</v>
      </c>
      <c r="Q24" s="311">
        <v>0</v>
      </c>
      <c r="R24" s="311">
        <v>0</v>
      </c>
      <c r="S24" s="311">
        <v>0</v>
      </c>
      <c r="T24" s="311">
        <v>0</v>
      </c>
      <c r="U24" s="311">
        <v>0</v>
      </c>
      <c r="V24" s="311">
        <v>0</v>
      </c>
      <c r="W24" s="311">
        <v>0</v>
      </c>
      <c r="X24" s="311">
        <v>0</v>
      </c>
      <c r="Y24" s="311">
        <v>0</v>
      </c>
      <c r="Z24" s="311">
        <v>0</v>
      </c>
      <c r="AA24" s="311">
        <v>0</v>
      </c>
      <c r="AB24" s="311">
        <v>0</v>
      </c>
      <c r="AC24" s="311">
        <v>0</v>
      </c>
      <c r="AD24" s="311">
        <v>0</v>
      </c>
      <c r="AE24" s="311">
        <v>0</v>
      </c>
      <c r="AF24" s="311">
        <v>0</v>
      </c>
      <c r="AG24" s="311">
        <v>0</v>
      </c>
      <c r="AH24" s="311">
        <v>0</v>
      </c>
      <c r="AI24" s="311">
        <v>0</v>
      </c>
      <c r="AJ24" s="311">
        <v>0</v>
      </c>
      <c r="AK24" s="311">
        <v>0</v>
      </c>
      <c r="AL24" s="311">
        <v>0</v>
      </c>
      <c r="AM24" s="101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18.899999999999999" customHeight="1">
      <c r="A25" s="101"/>
      <c r="B25" s="307">
        <v>10</v>
      </c>
      <c r="C25" s="308" t="s">
        <v>3</v>
      </c>
      <c r="D25" s="309">
        <v>27</v>
      </c>
      <c r="E25" s="310"/>
      <c r="F25" s="311">
        <v>2</v>
      </c>
      <c r="G25" s="311">
        <v>5</v>
      </c>
      <c r="H25" s="311">
        <v>11</v>
      </c>
      <c r="I25" s="311">
        <v>9</v>
      </c>
      <c r="J25" s="311">
        <v>0</v>
      </c>
      <c r="K25" s="311">
        <v>0</v>
      </c>
      <c r="L25" s="311">
        <v>0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0</v>
      </c>
      <c r="T25" s="311">
        <v>0</v>
      </c>
      <c r="U25" s="311">
        <v>0</v>
      </c>
      <c r="V25" s="311">
        <v>0</v>
      </c>
      <c r="W25" s="311">
        <v>0</v>
      </c>
      <c r="X25" s="311">
        <v>0</v>
      </c>
      <c r="Y25" s="311">
        <v>0</v>
      </c>
      <c r="Z25" s="311">
        <v>0</v>
      </c>
      <c r="AA25" s="311">
        <v>0</v>
      </c>
      <c r="AB25" s="311">
        <v>0</v>
      </c>
      <c r="AC25" s="311">
        <v>0</v>
      </c>
      <c r="AD25" s="311">
        <v>0</v>
      </c>
      <c r="AE25" s="311">
        <v>0</v>
      </c>
      <c r="AF25" s="311">
        <v>0</v>
      </c>
      <c r="AG25" s="311">
        <v>0</v>
      </c>
      <c r="AH25" s="311">
        <v>0</v>
      </c>
      <c r="AI25" s="311">
        <v>0</v>
      </c>
      <c r="AJ25" s="311">
        <v>0</v>
      </c>
      <c r="AK25" s="311">
        <v>0</v>
      </c>
      <c r="AL25" s="311">
        <v>0</v>
      </c>
      <c r="AM25" s="101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18.899999999999999" customHeight="1">
      <c r="A26" s="101"/>
      <c r="B26" s="307">
        <v>11</v>
      </c>
      <c r="C26" s="308" t="s">
        <v>4</v>
      </c>
      <c r="D26" s="309">
        <v>27</v>
      </c>
      <c r="E26" s="310"/>
      <c r="F26" s="311">
        <v>3</v>
      </c>
      <c r="G26" s="311">
        <v>10</v>
      </c>
      <c r="H26" s="311">
        <v>4</v>
      </c>
      <c r="I26" s="311">
        <v>10</v>
      </c>
      <c r="J26" s="311">
        <v>0</v>
      </c>
      <c r="K26" s="311">
        <v>0</v>
      </c>
      <c r="L26" s="311">
        <v>0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0</v>
      </c>
      <c r="S26" s="311">
        <v>0</v>
      </c>
      <c r="T26" s="311">
        <v>0</v>
      </c>
      <c r="U26" s="311">
        <v>0</v>
      </c>
      <c r="V26" s="311">
        <v>0</v>
      </c>
      <c r="W26" s="311">
        <v>0</v>
      </c>
      <c r="X26" s="311">
        <v>0</v>
      </c>
      <c r="Y26" s="311">
        <v>0</v>
      </c>
      <c r="Z26" s="311">
        <v>0</v>
      </c>
      <c r="AA26" s="311">
        <v>0</v>
      </c>
      <c r="AB26" s="311">
        <v>0</v>
      </c>
      <c r="AC26" s="311">
        <v>0</v>
      </c>
      <c r="AD26" s="311">
        <v>0</v>
      </c>
      <c r="AE26" s="311">
        <v>0</v>
      </c>
      <c r="AF26" s="311">
        <v>0</v>
      </c>
      <c r="AG26" s="311">
        <v>0</v>
      </c>
      <c r="AH26" s="311">
        <v>0</v>
      </c>
      <c r="AI26" s="311">
        <v>0</v>
      </c>
      <c r="AJ26" s="311">
        <v>0</v>
      </c>
      <c r="AK26" s="311">
        <v>0</v>
      </c>
      <c r="AL26" s="311">
        <v>0</v>
      </c>
      <c r="AM26" s="101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18.899999999999999" customHeight="1">
      <c r="A27" s="101"/>
      <c r="B27" s="307">
        <v>12</v>
      </c>
      <c r="C27" s="308" t="s">
        <v>74</v>
      </c>
      <c r="D27" s="309">
        <v>4</v>
      </c>
      <c r="E27" s="310">
        <v>3</v>
      </c>
      <c r="F27" s="311">
        <v>4</v>
      </c>
      <c r="G27" s="311">
        <v>0</v>
      </c>
      <c r="H27" s="311">
        <v>0</v>
      </c>
      <c r="I27" s="311">
        <v>0</v>
      </c>
      <c r="J27" s="311">
        <v>0</v>
      </c>
      <c r="K27" s="311">
        <v>0</v>
      </c>
      <c r="L27" s="311">
        <v>0</v>
      </c>
      <c r="M27" s="311">
        <v>0</v>
      </c>
      <c r="N27" s="311">
        <v>0</v>
      </c>
      <c r="O27" s="311">
        <v>0</v>
      </c>
      <c r="P27" s="311">
        <v>0</v>
      </c>
      <c r="Q27" s="311">
        <v>0</v>
      </c>
      <c r="R27" s="311">
        <v>0</v>
      </c>
      <c r="S27" s="311">
        <v>0</v>
      </c>
      <c r="T27" s="311">
        <v>0</v>
      </c>
      <c r="U27" s="311">
        <v>0</v>
      </c>
      <c r="V27" s="311">
        <v>0</v>
      </c>
      <c r="W27" s="311">
        <v>0</v>
      </c>
      <c r="X27" s="311">
        <v>0</v>
      </c>
      <c r="Y27" s="311">
        <v>0</v>
      </c>
      <c r="Z27" s="311">
        <v>0</v>
      </c>
      <c r="AA27" s="311">
        <v>0</v>
      </c>
      <c r="AB27" s="311">
        <v>0</v>
      </c>
      <c r="AC27" s="311">
        <v>0</v>
      </c>
      <c r="AD27" s="311">
        <v>0</v>
      </c>
      <c r="AE27" s="311">
        <v>0</v>
      </c>
      <c r="AF27" s="311">
        <v>0</v>
      </c>
      <c r="AG27" s="311">
        <v>0</v>
      </c>
      <c r="AH27" s="311">
        <v>0</v>
      </c>
      <c r="AI27" s="311">
        <v>0</v>
      </c>
      <c r="AJ27" s="311">
        <v>0</v>
      </c>
      <c r="AK27" s="311">
        <v>0</v>
      </c>
      <c r="AL27" s="312">
        <v>0</v>
      </c>
      <c r="AM27" s="101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18.899999999999999" customHeight="1">
      <c r="A28" s="101"/>
      <c r="B28" s="229"/>
      <c r="C28" s="304" t="s">
        <v>66</v>
      </c>
      <c r="D28" s="309"/>
      <c r="E28" s="310"/>
      <c r="F28" s="380">
        <v>45540</v>
      </c>
      <c r="G28" s="380"/>
      <c r="H28" s="380">
        <v>45554</v>
      </c>
      <c r="I28" s="380"/>
      <c r="J28" s="380"/>
      <c r="K28" s="380"/>
      <c r="L28" s="331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101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</row>
    <row r="29" spans="1:58" ht="18.899999999999999" customHeight="1">
      <c r="A29" s="101"/>
      <c r="B29" s="307">
        <v>1</v>
      </c>
      <c r="C29" s="308" t="s">
        <v>50</v>
      </c>
      <c r="D29" s="309">
        <v>55</v>
      </c>
      <c r="E29" s="310"/>
      <c r="F29" s="311">
        <v>14</v>
      </c>
      <c r="G29" s="311">
        <v>14</v>
      </c>
      <c r="H29" s="311">
        <v>13</v>
      </c>
      <c r="I29" s="311">
        <v>14</v>
      </c>
      <c r="J29" s="311">
        <v>0</v>
      </c>
      <c r="K29" s="311">
        <v>0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0</v>
      </c>
      <c r="S29" s="311">
        <v>0</v>
      </c>
      <c r="T29" s="311">
        <v>0</v>
      </c>
      <c r="U29" s="311">
        <v>0</v>
      </c>
      <c r="V29" s="311">
        <v>0</v>
      </c>
      <c r="W29" s="311">
        <v>0</v>
      </c>
      <c r="X29" s="311">
        <v>0</v>
      </c>
      <c r="Y29" s="311">
        <v>0</v>
      </c>
      <c r="Z29" s="311">
        <v>0</v>
      </c>
      <c r="AA29" s="311">
        <v>0</v>
      </c>
      <c r="AB29" s="311">
        <v>0</v>
      </c>
      <c r="AC29" s="311">
        <v>0</v>
      </c>
      <c r="AD29" s="311">
        <v>0</v>
      </c>
      <c r="AE29" s="311">
        <v>0</v>
      </c>
      <c r="AF29" s="311">
        <v>0</v>
      </c>
      <c r="AG29" s="311">
        <v>0</v>
      </c>
      <c r="AH29" s="311">
        <v>0</v>
      </c>
      <c r="AI29" s="311">
        <v>0</v>
      </c>
      <c r="AJ29" s="311">
        <v>0</v>
      </c>
      <c r="AK29" s="311">
        <v>0</v>
      </c>
      <c r="AL29" s="311">
        <v>0</v>
      </c>
      <c r="AM29" s="101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18.899999999999999" customHeight="1">
      <c r="A30" s="101"/>
      <c r="B30" s="307">
        <v>2</v>
      </c>
      <c r="C30" s="308" t="s">
        <v>30</v>
      </c>
      <c r="D30" s="309">
        <v>42</v>
      </c>
      <c r="E30" s="310"/>
      <c r="F30" s="311">
        <v>11</v>
      </c>
      <c r="G30" s="311">
        <v>13</v>
      </c>
      <c r="H30" s="311">
        <v>6</v>
      </c>
      <c r="I30" s="311">
        <v>12</v>
      </c>
      <c r="J30" s="311">
        <v>0</v>
      </c>
      <c r="K30" s="311">
        <v>0</v>
      </c>
      <c r="L30" s="311">
        <v>0</v>
      </c>
      <c r="M30" s="311">
        <v>0</v>
      </c>
      <c r="N30" s="311">
        <v>0</v>
      </c>
      <c r="O30" s="311">
        <v>0</v>
      </c>
      <c r="P30" s="311">
        <v>0</v>
      </c>
      <c r="Q30" s="311">
        <v>0</v>
      </c>
      <c r="R30" s="311">
        <v>0</v>
      </c>
      <c r="S30" s="311">
        <v>0</v>
      </c>
      <c r="T30" s="311">
        <v>0</v>
      </c>
      <c r="U30" s="311">
        <v>0</v>
      </c>
      <c r="V30" s="311">
        <v>0</v>
      </c>
      <c r="W30" s="311">
        <v>0</v>
      </c>
      <c r="X30" s="311">
        <v>0</v>
      </c>
      <c r="Y30" s="311">
        <v>0</v>
      </c>
      <c r="Z30" s="311">
        <v>0</v>
      </c>
      <c r="AA30" s="311">
        <v>0</v>
      </c>
      <c r="AB30" s="311">
        <v>0</v>
      </c>
      <c r="AC30" s="311">
        <v>0</v>
      </c>
      <c r="AD30" s="311">
        <v>0</v>
      </c>
      <c r="AE30" s="311">
        <v>0</v>
      </c>
      <c r="AF30" s="311">
        <v>0</v>
      </c>
      <c r="AG30" s="311">
        <v>0</v>
      </c>
      <c r="AH30" s="311">
        <v>0</v>
      </c>
      <c r="AI30" s="311">
        <v>0</v>
      </c>
      <c r="AJ30" s="311">
        <v>0</v>
      </c>
      <c r="AK30" s="311">
        <v>0</v>
      </c>
      <c r="AL30" s="311">
        <v>0</v>
      </c>
      <c r="AM30" s="101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18.899999999999999" customHeight="1">
      <c r="A31" s="101"/>
      <c r="B31" s="307">
        <v>3</v>
      </c>
      <c r="C31" s="308" t="s">
        <v>87</v>
      </c>
      <c r="D31" s="309">
        <v>27</v>
      </c>
      <c r="E31" s="310"/>
      <c r="F31" s="311">
        <v>6</v>
      </c>
      <c r="G31" s="311">
        <v>12</v>
      </c>
      <c r="H31" s="311">
        <v>6</v>
      </c>
      <c r="I31" s="311">
        <v>3</v>
      </c>
      <c r="J31" s="311">
        <v>0</v>
      </c>
      <c r="K31" s="311">
        <v>0</v>
      </c>
      <c r="L31" s="311">
        <v>0</v>
      </c>
      <c r="M31" s="311">
        <v>0</v>
      </c>
      <c r="N31" s="311">
        <v>0</v>
      </c>
      <c r="O31" s="311">
        <v>0</v>
      </c>
      <c r="P31" s="311">
        <v>0</v>
      </c>
      <c r="Q31" s="311">
        <v>0</v>
      </c>
      <c r="R31" s="311">
        <v>0</v>
      </c>
      <c r="S31" s="311">
        <v>0</v>
      </c>
      <c r="T31" s="311">
        <v>0</v>
      </c>
      <c r="U31" s="311">
        <v>0</v>
      </c>
      <c r="V31" s="311">
        <v>0</v>
      </c>
      <c r="W31" s="311">
        <v>0</v>
      </c>
      <c r="X31" s="311">
        <v>0</v>
      </c>
      <c r="Y31" s="311">
        <v>0</v>
      </c>
      <c r="Z31" s="311">
        <v>0</v>
      </c>
      <c r="AA31" s="311">
        <v>0</v>
      </c>
      <c r="AB31" s="311">
        <v>0</v>
      </c>
      <c r="AC31" s="311">
        <v>0</v>
      </c>
      <c r="AD31" s="311">
        <v>0</v>
      </c>
      <c r="AE31" s="311">
        <v>0</v>
      </c>
      <c r="AF31" s="311">
        <v>0</v>
      </c>
      <c r="AG31" s="311">
        <v>0</v>
      </c>
      <c r="AH31" s="311">
        <v>0</v>
      </c>
      <c r="AI31" s="311">
        <v>0</v>
      </c>
      <c r="AJ31" s="311">
        <v>0</v>
      </c>
      <c r="AK31" s="311">
        <v>0</v>
      </c>
      <c r="AL31" s="311">
        <v>0</v>
      </c>
      <c r="AM31" s="101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18.899999999999999" customHeight="1">
      <c r="A32" s="101"/>
      <c r="B32" s="307">
        <v>4</v>
      </c>
      <c r="C32" s="308" t="s">
        <v>29</v>
      </c>
      <c r="D32" s="309">
        <v>36</v>
      </c>
      <c r="E32" s="310"/>
      <c r="F32" s="311">
        <v>13</v>
      </c>
      <c r="G32" s="311">
        <v>4</v>
      </c>
      <c r="H32" s="311">
        <v>6</v>
      </c>
      <c r="I32" s="311">
        <v>13</v>
      </c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11">
        <v>0</v>
      </c>
      <c r="P32" s="311">
        <v>0</v>
      </c>
      <c r="Q32" s="311">
        <v>0</v>
      </c>
      <c r="R32" s="311">
        <v>0</v>
      </c>
      <c r="S32" s="311">
        <v>0</v>
      </c>
      <c r="T32" s="311">
        <v>0</v>
      </c>
      <c r="U32" s="311">
        <v>0</v>
      </c>
      <c r="V32" s="311">
        <v>0</v>
      </c>
      <c r="W32" s="311">
        <v>0</v>
      </c>
      <c r="X32" s="311">
        <v>0</v>
      </c>
      <c r="Y32" s="311">
        <v>0</v>
      </c>
      <c r="Z32" s="311">
        <v>0</v>
      </c>
      <c r="AA32" s="311">
        <v>0</v>
      </c>
      <c r="AB32" s="311">
        <v>0</v>
      </c>
      <c r="AC32" s="311">
        <v>0</v>
      </c>
      <c r="AD32" s="311">
        <v>0</v>
      </c>
      <c r="AE32" s="311">
        <v>0</v>
      </c>
      <c r="AF32" s="311">
        <v>0</v>
      </c>
      <c r="AG32" s="311">
        <v>0</v>
      </c>
      <c r="AH32" s="311">
        <v>0</v>
      </c>
      <c r="AI32" s="311">
        <v>0</v>
      </c>
      <c r="AJ32" s="311">
        <v>0</v>
      </c>
      <c r="AK32" s="311">
        <v>0</v>
      </c>
      <c r="AL32" s="311">
        <v>0</v>
      </c>
      <c r="AM32" s="101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</row>
    <row r="33" spans="1:58" ht="18.899999999999999" customHeight="1">
      <c r="A33" s="101"/>
      <c r="B33" s="307">
        <v>5</v>
      </c>
      <c r="C33" s="308" t="s">
        <v>38</v>
      </c>
      <c r="D33" s="309">
        <v>15</v>
      </c>
      <c r="E33" s="310"/>
      <c r="F33" s="311">
        <v>5</v>
      </c>
      <c r="G33" s="311">
        <v>10</v>
      </c>
      <c r="H33" s="311">
        <v>0</v>
      </c>
      <c r="I33" s="311">
        <v>0</v>
      </c>
      <c r="J33" s="311">
        <v>0</v>
      </c>
      <c r="K33" s="311">
        <v>0</v>
      </c>
      <c r="L33" s="311">
        <v>0</v>
      </c>
      <c r="M33" s="311">
        <v>0</v>
      </c>
      <c r="N33" s="311">
        <v>0</v>
      </c>
      <c r="O33" s="311">
        <v>0</v>
      </c>
      <c r="P33" s="311">
        <v>0</v>
      </c>
      <c r="Q33" s="311">
        <v>0</v>
      </c>
      <c r="R33" s="311">
        <v>0</v>
      </c>
      <c r="S33" s="311">
        <v>0</v>
      </c>
      <c r="T33" s="311">
        <v>0</v>
      </c>
      <c r="U33" s="311">
        <v>0</v>
      </c>
      <c r="V33" s="311">
        <v>0</v>
      </c>
      <c r="W33" s="311">
        <v>0</v>
      </c>
      <c r="X33" s="311">
        <v>0</v>
      </c>
      <c r="Y33" s="311">
        <v>0</v>
      </c>
      <c r="Z33" s="311">
        <v>0</v>
      </c>
      <c r="AA33" s="311">
        <v>0</v>
      </c>
      <c r="AB33" s="311">
        <v>0</v>
      </c>
      <c r="AC33" s="311">
        <v>0</v>
      </c>
      <c r="AD33" s="311">
        <v>0</v>
      </c>
      <c r="AE33" s="311">
        <v>0</v>
      </c>
      <c r="AF33" s="311">
        <v>0</v>
      </c>
      <c r="AG33" s="311">
        <v>0</v>
      </c>
      <c r="AH33" s="311">
        <v>0</v>
      </c>
      <c r="AI33" s="311">
        <v>0</v>
      </c>
      <c r="AJ33" s="311">
        <v>0</v>
      </c>
      <c r="AK33" s="311">
        <v>0</v>
      </c>
      <c r="AL33" s="311">
        <v>0</v>
      </c>
      <c r="AM33" s="101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</row>
    <row r="34" spans="1:58" ht="18.899999999999999" customHeight="1">
      <c r="A34" s="101"/>
      <c r="B34" s="307">
        <v>6</v>
      </c>
      <c r="C34" s="308" t="s">
        <v>60</v>
      </c>
      <c r="D34" s="309">
        <v>32</v>
      </c>
      <c r="E34" s="310"/>
      <c r="F34" s="311">
        <v>4</v>
      </c>
      <c r="G34" s="311">
        <v>10</v>
      </c>
      <c r="H34" s="311">
        <v>13</v>
      </c>
      <c r="I34" s="311">
        <v>5</v>
      </c>
      <c r="J34" s="311">
        <v>0</v>
      </c>
      <c r="K34" s="311">
        <v>0</v>
      </c>
      <c r="L34" s="311">
        <v>0</v>
      </c>
      <c r="M34" s="311">
        <v>0</v>
      </c>
      <c r="N34" s="311">
        <v>0</v>
      </c>
      <c r="O34" s="311">
        <v>0</v>
      </c>
      <c r="P34" s="311">
        <v>0</v>
      </c>
      <c r="Q34" s="311">
        <v>0</v>
      </c>
      <c r="R34" s="311">
        <v>0</v>
      </c>
      <c r="S34" s="311">
        <v>0</v>
      </c>
      <c r="T34" s="311">
        <v>0</v>
      </c>
      <c r="U34" s="311">
        <v>0</v>
      </c>
      <c r="V34" s="311">
        <v>0</v>
      </c>
      <c r="W34" s="311">
        <v>0</v>
      </c>
      <c r="X34" s="311">
        <v>0</v>
      </c>
      <c r="Y34" s="311">
        <v>0</v>
      </c>
      <c r="Z34" s="311">
        <v>0</v>
      </c>
      <c r="AA34" s="311">
        <v>0</v>
      </c>
      <c r="AB34" s="311">
        <v>0</v>
      </c>
      <c r="AC34" s="311">
        <v>0</v>
      </c>
      <c r="AD34" s="311">
        <v>0</v>
      </c>
      <c r="AE34" s="311">
        <v>0</v>
      </c>
      <c r="AF34" s="311">
        <v>0</v>
      </c>
      <c r="AG34" s="311">
        <v>0</v>
      </c>
      <c r="AH34" s="311">
        <v>0</v>
      </c>
      <c r="AI34" s="311">
        <v>0</v>
      </c>
      <c r="AJ34" s="311">
        <v>0</v>
      </c>
      <c r="AK34" s="311">
        <v>0</v>
      </c>
      <c r="AL34" s="311">
        <v>0</v>
      </c>
      <c r="AM34" s="101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</row>
    <row r="35" spans="1:58" ht="18.899999999999999" customHeight="1">
      <c r="A35" s="101"/>
      <c r="B35" s="307">
        <v>7</v>
      </c>
      <c r="C35" s="308" t="s">
        <v>73</v>
      </c>
      <c r="D35" s="309">
        <v>26</v>
      </c>
      <c r="E35" s="310">
        <v>2</v>
      </c>
      <c r="F35" s="311">
        <v>0</v>
      </c>
      <c r="G35" s="311">
        <v>0</v>
      </c>
      <c r="H35" s="311">
        <v>12</v>
      </c>
      <c r="I35" s="311">
        <v>14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1">
        <v>0</v>
      </c>
      <c r="U35" s="311">
        <v>0</v>
      </c>
      <c r="V35" s="311">
        <v>0</v>
      </c>
      <c r="W35" s="311">
        <v>0</v>
      </c>
      <c r="X35" s="311">
        <v>0</v>
      </c>
      <c r="Y35" s="311">
        <v>0</v>
      </c>
      <c r="Z35" s="311">
        <v>0</v>
      </c>
      <c r="AA35" s="311">
        <v>0</v>
      </c>
      <c r="AB35" s="311">
        <v>0</v>
      </c>
      <c r="AC35" s="311">
        <v>0</v>
      </c>
      <c r="AD35" s="311">
        <v>0</v>
      </c>
      <c r="AE35" s="311">
        <v>0</v>
      </c>
      <c r="AF35" s="311">
        <v>0</v>
      </c>
      <c r="AG35" s="311">
        <v>0</v>
      </c>
      <c r="AH35" s="311">
        <v>0</v>
      </c>
      <c r="AI35" s="311">
        <v>0</v>
      </c>
      <c r="AJ35" s="311">
        <v>0</v>
      </c>
      <c r="AK35" s="311">
        <v>0</v>
      </c>
      <c r="AL35" s="311">
        <v>0</v>
      </c>
      <c r="AM35" s="101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</row>
    <row r="36" spans="1:58" ht="18.899999999999999" customHeight="1">
      <c r="A36" s="101"/>
      <c r="B36" s="307">
        <v>8</v>
      </c>
      <c r="C36" s="308" t="s">
        <v>33</v>
      </c>
      <c r="D36" s="309">
        <v>13</v>
      </c>
      <c r="E36" s="310">
        <v>3</v>
      </c>
      <c r="F36" s="311">
        <v>0</v>
      </c>
      <c r="G36" s="311">
        <v>0</v>
      </c>
      <c r="H36" s="311">
        <v>13</v>
      </c>
      <c r="I36" s="311">
        <v>0</v>
      </c>
      <c r="J36" s="311">
        <v>0</v>
      </c>
      <c r="K36" s="311">
        <v>0</v>
      </c>
      <c r="L36" s="311">
        <v>0</v>
      </c>
      <c r="M36" s="311">
        <v>0</v>
      </c>
      <c r="N36" s="311">
        <v>0</v>
      </c>
      <c r="O36" s="311">
        <v>0</v>
      </c>
      <c r="P36" s="311">
        <v>0</v>
      </c>
      <c r="Q36" s="311">
        <v>0</v>
      </c>
      <c r="R36" s="311">
        <v>0</v>
      </c>
      <c r="S36" s="311">
        <v>0</v>
      </c>
      <c r="T36" s="311">
        <v>0</v>
      </c>
      <c r="U36" s="311">
        <v>0</v>
      </c>
      <c r="V36" s="311">
        <v>0</v>
      </c>
      <c r="W36" s="311">
        <v>0</v>
      </c>
      <c r="X36" s="311">
        <v>0</v>
      </c>
      <c r="Y36" s="311">
        <v>0</v>
      </c>
      <c r="Z36" s="311">
        <v>0</v>
      </c>
      <c r="AA36" s="311">
        <v>0</v>
      </c>
      <c r="AB36" s="311">
        <v>0</v>
      </c>
      <c r="AC36" s="311">
        <v>0</v>
      </c>
      <c r="AD36" s="311">
        <v>0</v>
      </c>
      <c r="AE36" s="311">
        <v>0</v>
      </c>
      <c r="AF36" s="311">
        <v>0</v>
      </c>
      <c r="AG36" s="311">
        <v>0</v>
      </c>
      <c r="AH36" s="311">
        <v>0</v>
      </c>
      <c r="AI36" s="311">
        <v>0</v>
      </c>
      <c r="AJ36" s="311">
        <v>0</v>
      </c>
      <c r="AK36" s="311">
        <v>0</v>
      </c>
      <c r="AL36" s="311">
        <v>0</v>
      </c>
      <c r="AM36" s="101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</row>
    <row r="37" spans="1:58" ht="18.899999999999999" customHeight="1">
      <c r="A37" s="101"/>
      <c r="B37" s="307">
        <v>9</v>
      </c>
      <c r="C37" s="308" t="s">
        <v>31</v>
      </c>
      <c r="D37" s="309">
        <v>0</v>
      </c>
      <c r="E37" s="310">
        <v>4</v>
      </c>
      <c r="F37" s="313">
        <v>0</v>
      </c>
      <c r="G37" s="313">
        <v>0</v>
      </c>
      <c r="H37" s="313">
        <v>0</v>
      </c>
      <c r="I37" s="313">
        <v>0</v>
      </c>
      <c r="J37" s="313">
        <v>0</v>
      </c>
      <c r="K37" s="313">
        <v>0</v>
      </c>
      <c r="L37" s="313">
        <v>0</v>
      </c>
      <c r="M37" s="313">
        <v>0</v>
      </c>
      <c r="N37" s="313">
        <v>0</v>
      </c>
      <c r="O37" s="313">
        <v>0</v>
      </c>
      <c r="P37" s="313">
        <v>0</v>
      </c>
      <c r="Q37" s="313">
        <v>0</v>
      </c>
      <c r="R37" s="313">
        <v>0</v>
      </c>
      <c r="S37" s="313">
        <v>0</v>
      </c>
      <c r="T37" s="313">
        <v>0</v>
      </c>
      <c r="U37" s="313">
        <v>0</v>
      </c>
      <c r="V37" s="313">
        <v>0</v>
      </c>
      <c r="W37" s="313">
        <v>0</v>
      </c>
      <c r="X37" s="313">
        <v>0</v>
      </c>
      <c r="Y37" s="313">
        <v>0</v>
      </c>
      <c r="Z37" s="313">
        <v>0</v>
      </c>
      <c r="AA37" s="313">
        <v>0</v>
      </c>
      <c r="AB37" s="313">
        <v>0</v>
      </c>
      <c r="AC37" s="313">
        <v>0</v>
      </c>
      <c r="AD37" s="313">
        <v>0</v>
      </c>
      <c r="AE37" s="313">
        <v>0</v>
      </c>
      <c r="AF37" s="313">
        <v>0</v>
      </c>
      <c r="AG37" s="313">
        <v>0</v>
      </c>
      <c r="AH37" s="313">
        <v>0</v>
      </c>
      <c r="AI37" s="313">
        <v>0</v>
      </c>
      <c r="AJ37" s="313">
        <v>0</v>
      </c>
      <c r="AK37" s="313">
        <v>0</v>
      </c>
      <c r="AL37" s="313">
        <v>0</v>
      </c>
      <c r="AM37" s="101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</row>
    <row r="38" spans="1:58" ht="18.899999999999999" customHeight="1">
      <c r="A38" s="101"/>
      <c r="B38" s="307">
        <v>10</v>
      </c>
      <c r="C38" s="308" t="s">
        <v>32</v>
      </c>
      <c r="D38" s="309">
        <v>0</v>
      </c>
      <c r="E38" s="310">
        <v>4</v>
      </c>
      <c r="F38" s="313">
        <v>0</v>
      </c>
      <c r="G38" s="313">
        <v>0</v>
      </c>
      <c r="H38" s="313">
        <v>0</v>
      </c>
      <c r="I38" s="313">
        <v>0</v>
      </c>
      <c r="J38" s="313">
        <v>0</v>
      </c>
      <c r="K38" s="313">
        <v>0</v>
      </c>
      <c r="L38" s="313">
        <v>0</v>
      </c>
      <c r="M38" s="313">
        <v>0</v>
      </c>
      <c r="N38" s="313">
        <v>0</v>
      </c>
      <c r="O38" s="313">
        <v>0</v>
      </c>
      <c r="P38" s="313">
        <v>0</v>
      </c>
      <c r="Q38" s="313">
        <v>0</v>
      </c>
      <c r="R38" s="313">
        <v>0</v>
      </c>
      <c r="S38" s="313">
        <v>0</v>
      </c>
      <c r="T38" s="313">
        <v>0</v>
      </c>
      <c r="U38" s="313">
        <v>0</v>
      </c>
      <c r="V38" s="313">
        <v>0</v>
      </c>
      <c r="W38" s="313">
        <v>0</v>
      </c>
      <c r="X38" s="313">
        <v>0</v>
      </c>
      <c r="Y38" s="313">
        <v>0</v>
      </c>
      <c r="Z38" s="313">
        <v>0</v>
      </c>
      <c r="AA38" s="313">
        <v>0</v>
      </c>
      <c r="AB38" s="313">
        <v>0</v>
      </c>
      <c r="AC38" s="313">
        <v>0</v>
      </c>
      <c r="AD38" s="313">
        <v>0</v>
      </c>
      <c r="AE38" s="313">
        <v>0</v>
      </c>
      <c r="AF38" s="313">
        <v>0</v>
      </c>
      <c r="AG38" s="313">
        <v>0</v>
      </c>
      <c r="AH38" s="313">
        <v>0</v>
      </c>
      <c r="AI38" s="313">
        <v>0</v>
      </c>
      <c r="AJ38" s="313">
        <v>0</v>
      </c>
      <c r="AK38" s="313">
        <v>0</v>
      </c>
      <c r="AL38" s="313">
        <v>0</v>
      </c>
      <c r="AM38" s="101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</row>
    <row r="39" spans="1:58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</row>
    <row r="40" spans="1:58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</row>
    <row r="41" spans="1:58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</row>
    <row r="42" spans="1:58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</row>
    <row r="43" spans="1:58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</row>
    <row r="44" spans="1:58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</row>
    <row r="45" spans="1:58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58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</row>
    <row r="47" spans="1:58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</row>
    <row r="48" spans="1:58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</row>
    <row r="49" spans="1:58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</row>
    <row r="50" spans="1:5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58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</row>
    <row r="52" spans="1:5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</row>
    <row r="53" spans="1:5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</row>
    <row r="54" spans="1:5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</row>
    <row r="55" spans="1:5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5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</row>
    <row r="57" spans="1:5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</row>
    <row r="58" spans="1:5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</row>
    <row r="59" spans="1:5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</row>
    <row r="60" spans="1:5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5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5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</row>
    <row r="63" spans="1:5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</row>
    <row r="64" spans="1:58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1:58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</row>
    <row r="66" spans="1:58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</row>
    <row r="67" spans="1:58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</row>
    <row r="68" spans="1:5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</row>
    <row r="69" spans="1:58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</row>
    <row r="70" spans="1:58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</row>
    <row r="71" spans="1:58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</row>
  </sheetData>
  <mergeCells count="48">
    <mergeCell ref="AE28:AF28"/>
    <mergeCell ref="AG28:AH28"/>
    <mergeCell ref="AI28:AJ28"/>
    <mergeCell ref="AE15:AF15"/>
    <mergeCell ref="AG15:AH15"/>
    <mergeCell ref="AI15:AJ15"/>
    <mergeCell ref="Y28:Z28"/>
    <mergeCell ref="AA28:AB28"/>
    <mergeCell ref="AC28:AD28"/>
    <mergeCell ref="M15:N15"/>
    <mergeCell ref="M28:N28"/>
    <mergeCell ref="AK15:AL15"/>
    <mergeCell ref="F28:G28"/>
    <mergeCell ref="H28:I28"/>
    <mergeCell ref="J28:K28"/>
    <mergeCell ref="O28:P28"/>
    <mergeCell ref="Q28:R28"/>
    <mergeCell ref="S15:T15"/>
    <mergeCell ref="U15:V15"/>
    <mergeCell ref="W15:X15"/>
    <mergeCell ref="Y15:Z15"/>
    <mergeCell ref="AA15:AB15"/>
    <mergeCell ref="AC15:AD15"/>
    <mergeCell ref="AK28:AL28"/>
    <mergeCell ref="S28:T28"/>
    <mergeCell ref="U28:V28"/>
    <mergeCell ref="W28:X28"/>
    <mergeCell ref="AE5:AF5"/>
    <mergeCell ref="AG5:AH5"/>
    <mergeCell ref="AI5:AJ5"/>
    <mergeCell ref="AK5:AL5"/>
    <mergeCell ref="F15:G15"/>
    <mergeCell ref="H15:I15"/>
    <mergeCell ref="J15:K15"/>
    <mergeCell ref="O15:P15"/>
    <mergeCell ref="Q15:R15"/>
    <mergeCell ref="S5:T5"/>
    <mergeCell ref="U5:V5"/>
    <mergeCell ref="W5:X5"/>
    <mergeCell ref="Y5:Z5"/>
    <mergeCell ref="AA5:AB5"/>
    <mergeCell ref="AC5:AD5"/>
    <mergeCell ref="Q5:R5"/>
    <mergeCell ref="F5:G5"/>
    <mergeCell ref="H5:I5"/>
    <mergeCell ref="J5:K5"/>
    <mergeCell ref="O5:P5"/>
    <mergeCell ref="M5:N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workbookViewId="0">
      <selection activeCell="J13" sqref="J13"/>
    </sheetView>
  </sheetViews>
  <sheetFormatPr defaultColWidth="9.109375" defaultRowHeight="14.4"/>
  <cols>
    <col min="1" max="1" width="4.33203125" style="97" customWidth="1"/>
    <col min="2" max="2" width="36.33203125" style="97" customWidth="1"/>
    <col min="3" max="3" width="15.5546875" style="97" customWidth="1"/>
    <col min="4" max="4" width="4.33203125" style="97" customWidth="1"/>
    <col min="5" max="5" width="36.33203125" style="97" customWidth="1"/>
    <col min="6" max="6" width="15.5546875" style="97" customWidth="1"/>
    <col min="7" max="7" width="4.33203125" style="97" customWidth="1"/>
    <col min="8" max="16384" width="9.109375" style="97"/>
  </cols>
  <sheetData>
    <row r="1" spans="1:17" ht="23.4" customHeight="1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8.600000000000001">
      <c r="A2" s="63"/>
      <c r="B2" s="126" t="s">
        <v>71</v>
      </c>
      <c r="C2" s="126" t="s">
        <v>11</v>
      </c>
      <c r="D2" s="74"/>
      <c r="E2" s="126" t="s">
        <v>45</v>
      </c>
      <c r="F2" s="126" t="s">
        <v>11</v>
      </c>
      <c r="G2" s="101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8.600000000000001">
      <c r="A3" s="64">
        <v>1</v>
      </c>
      <c r="B3" s="230" t="s">
        <v>24</v>
      </c>
      <c r="C3" s="231">
        <v>141.05000000000001</v>
      </c>
      <c r="D3" s="51">
        <v>1</v>
      </c>
      <c r="E3" s="237" t="s">
        <v>46</v>
      </c>
      <c r="F3" s="231">
        <v>145.94999999999999</v>
      </c>
      <c r="G3" s="101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8.600000000000001">
      <c r="A4" s="64">
        <v>2</v>
      </c>
      <c r="B4" s="230" t="s">
        <v>22</v>
      </c>
      <c r="C4" s="231">
        <v>139.72499999999999</v>
      </c>
      <c r="D4" s="51">
        <v>2</v>
      </c>
      <c r="E4" s="237" t="s">
        <v>47</v>
      </c>
      <c r="F4" s="231">
        <v>145.19999999999999</v>
      </c>
      <c r="G4" s="101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18.600000000000001">
      <c r="A5" s="64">
        <v>3</v>
      </c>
      <c r="B5" s="230" t="s">
        <v>57</v>
      </c>
      <c r="C5" s="231">
        <v>139.1</v>
      </c>
      <c r="D5" s="51">
        <v>3</v>
      </c>
      <c r="E5" s="237" t="s">
        <v>25</v>
      </c>
      <c r="F5" s="231">
        <v>145.125</v>
      </c>
      <c r="G5" s="101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18.600000000000001">
      <c r="A6" s="64">
        <v>4</v>
      </c>
      <c r="B6" s="230" t="s">
        <v>36</v>
      </c>
      <c r="C6" s="231">
        <v>138.55000000000001</v>
      </c>
      <c r="D6" s="51">
        <v>4</v>
      </c>
      <c r="E6" s="238" t="s">
        <v>35</v>
      </c>
      <c r="F6" s="231">
        <v>143.80000000000001</v>
      </c>
      <c r="G6" s="101"/>
      <c r="H6" s="96"/>
      <c r="I6" s="96"/>
      <c r="J6" s="96"/>
      <c r="K6" s="96"/>
      <c r="O6" s="96"/>
      <c r="P6" s="96"/>
      <c r="Q6" s="96"/>
    </row>
    <row r="7" spans="1:17" ht="18.600000000000001">
      <c r="A7" s="64">
        <v>5</v>
      </c>
      <c r="B7" s="230" t="s">
        <v>88</v>
      </c>
      <c r="C7" s="232">
        <v>137.125</v>
      </c>
      <c r="D7" s="51">
        <v>5</v>
      </c>
      <c r="E7" s="237" t="s">
        <v>51</v>
      </c>
      <c r="F7" s="231">
        <v>143.75</v>
      </c>
      <c r="G7" s="101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18.600000000000001">
      <c r="A8" s="64">
        <v>6</v>
      </c>
      <c r="B8" s="233" t="s">
        <v>34</v>
      </c>
      <c r="C8" s="231">
        <v>133.94999999999999</v>
      </c>
      <c r="D8" s="51">
        <v>6</v>
      </c>
      <c r="E8" s="237" t="s">
        <v>63</v>
      </c>
      <c r="F8" s="231">
        <v>143.55000000000001</v>
      </c>
      <c r="G8" s="101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7" ht="18.600000000000001">
      <c r="A9" s="64">
        <v>7</v>
      </c>
      <c r="B9" s="230" t="s">
        <v>52</v>
      </c>
      <c r="C9" s="231">
        <v>130.82499999999999</v>
      </c>
      <c r="D9" s="51">
        <v>7</v>
      </c>
      <c r="E9" s="230" t="s">
        <v>23</v>
      </c>
      <c r="F9" s="231">
        <v>140.80000000000001</v>
      </c>
      <c r="G9" s="101"/>
      <c r="H9" s="96"/>
      <c r="I9" s="96"/>
      <c r="J9" s="96"/>
      <c r="M9" s="96"/>
      <c r="N9" s="96"/>
      <c r="O9" s="96"/>
      <c r="P9" s="96"/>
      <c r="Q9" s="96"/>
    </row>
    <row r="10" spans="1:17" ht="18.600000000000001">
      <c r="A10" s="64">
        <v>8</v>
      </c>
      <c r="B10" s="230" t="s">
        <v>30</v>
      </c>
      <c r="C10" s="231">
        <v>126</v>
      </c>
      <c r="D10" s="51">
        <v>8</v>
      </c>
      <c r="E10" s="237" t="s">
        <v>27</v>
      </c>
      <c r="F10" s="231">
        <v>138.65</v>
      </c>
      <c r="G10" s="101"/>
      <c r="H10" s="96"/>
      <c r="I10" s="96"/>
      <c r="M10" s="96"/>
      <c r="N10" s="96"/>
      <c r="O10" s="96"/>
      <c r="P10" s="96"/>
      <c r="Q10" s="96"/>
    </row>
    <row r="11" spans="1:17" ht="18.600000000000001">
      <c r="A11" s="64">
        <v>9</v>
      </c>
      <c r="B11" s="230" t="s">
        <v>29</v>
      </c>
      <c r="C11" s="231">
        <v>124.55</v>
      </c>
      <c r="D11" s="51">
        <v>9</v>
      </c>
      <c r="E11" s="237" t="s">
        <v>12</v>
      </c>
      <c r="F11" s="231">
        <v>136.22499999999999</v>
      </c>
      <c r="G11" s="101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8.600000000000001">
      <c r="A12" s="64">
        <v>10</v>
      </c>
      <c r="B12" s="230" t="s">
        <v>60</v>
      </c>
      <c r="C12" s="231">
        <v>121.97499999999999</v>
      </c>
      <c r="D12" s="51">
        <v>10</v>
      </c>
      <c r="E12" s="239" t="s">
        <v>76</v>
      </c>
      <c r="F12" s="240">
        <v>135.82499999999999</v>
      </c>
      <c r="G12" s="101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7" ht="18.600000000000001">
      <c r="A13" s="64">
        <v>11</v>
      </c>
      <c r="B13" s="230" t="s">
        <v>58</v>
      </c>
      <c r="C13" s="234">
        <v>118.925</v>
      </c>
      <c r="D13" s="51">
        <v>11</v>
      </c>
      <c r="E13" s="237" t="s">
        <v>26</v>
      </c>
      <c r="F13" s="231">
        <v>133.5</v>
      </c>
      <c r="G13" s="101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ht="18.600000000000001">
      <c r="A14" s="64">
        <v>12</v>
      </c>
      <c r="B14" s="230" t="s">
        <v>38</v>
      </c>
      <c r="C14" s="234">
        <v>118.1</v>
      </c>
      <c r="D14" s="51">
        <v>12</v>
      </c>
      <c r="E14" s="237" t="s">
        <v>3</v>
      </c>
      <c r="F14" s="231">
        <v>132.94999999999999</v>
      </c>
      <c r="G14" s="101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18.600000000000001">
      <c r="A15" s="64">
        <v>13</v>
      </c>
      <c r="B15" s="230" t="s">
        <v>32</v>
      </c>
      <c r="C15" s="234">
        <v>0</v>
      </c>
      <c r="D15" s="51">
        <v>13</v>
      </c>
      <c r="E15" s="237" t="s">
        <v>2</v>
      </c>
      <c r="F15" s="231">
        <v>132.5</v>
      </c>
      <c r="G15" s="101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ht="18.600000000000001">
      <c r="A16" s="64">
        <v>14</v>
      </c>
      <c r="B16" s="369"/>
      <c r="C16" s="370"/>
      <c r="D16" s="51">
        <v>14</v>
      </c>
      <c r="E16" s="237" t="s">
        <v>50</v>
      </c>
      <c r="F16" s="231">
        <v>129.69999999999999</v>
      </c>
      <c r="G16" s="101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t="18.600000000000001">
      <c r="A17" s="64">
        <v>15</v>
      </c>
      <c r="B17" s="371"/>
      <c r="C17" s="370"/>
      <c r="D17" s="51">
        <v>15</v>
      </c>
      <c r="E17" s="237" t="s">
        <v>74</v>
      </c>
      <c r="F17" s="231">
        <v>129</v>
      </c>
      <c r="G17" s="101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18.600000000000001">
      <c r="A18" s="50"/>
      <c r="B18" s="381"/>
      <c r="C18" s="382"/>
      <c r="D18" s="51">
        <v>16</v>
      </c>
      <c r="E18" s="237" t="s">
        <v>93</v>
      </c>
      <c r="F18" s="231">
        <v>127.15</v>
      </c>
      <c r="G18" s="101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8.600000000000001">
      <c r="A19" s="50"/>
      <c r="B19" s="383" t="s">
        <v>61</v>
      </c>
      <c r="C19" s="384"/>
      <c r="D19" s="51">
        <v>17</v>
      </c>
      <c r="E19" s="237" t="s">
        <v>33</v>
      </c>
      <c r="F19" s="231">
        <v>123.7</v>
      </c>
      <c r="G19" s="101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18.600000000000001">
      <c r="A20" s="50"/>
      <c r="B20" s="383" t="s">
        <v>62</v>
      </c>
      <c r="C20" s="384"/>
      <c r="D20" s="51">
        <v>18</v>
      </c>
      <c r="E20" s="237" t="s">
        <v>73</v>
      </c>
      <c r="F20" s="231">
        <v>122.9</v>
      </c>
      <c r="G20" s="101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t="18.600000000000001">
      <c r="A21" s="50"/>
      <c r="B21" s="235"/>
      <c r="C21" s="236"/>
      <c r="D21" s="51">
        <v>19</v>
      </c>
      <c r="E21" s="237" t="s">
        <v>102</v>
      </c>
      <c r="F21" s="231">
        <v>109.85</v>
      </c>
      <c r="G21" s="101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t="18.600000000000001">
      <c r="A22" s="50"/>
      <c r="B22" s="105"/>
      <c r="C22" s="107"/>
      <c r="D22" s="51">
        <v>20</v>
      </c>
      <c r="E22" s="237" t="s">
        <v>48</v>
      </c>
      <c r="F22" s="231">
        <v>0</v>
      </c>
      <c r="G22" s="101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t="18.600000000000001">
      <c r="A23" s="50"/>
      <c r="B23" s="105"/>
      <c r="C23" s="107"/>
      <c r="D23" s="51">
        <v>21</v>
      </c>
      <c r="E23" s="130" t="s">
        <v>37</v>
      </c>
      <c r="F23" s="231">
        <v>0</v>
      </c>
      <c r="G23" s="101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t="18.600000000000001">
      <c r="A24" s="50"/>
      <c r="B24" s="155"/>
      <c r="C24" s="156"/>
      <c r="D24" s="67"/>
      <c r="E24" s="67"/>
      <c r="F24" s="157"/>
      <c r="G24" s="101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18.600000000000001">
      <c r="A25" s="104"/>
      <c r="B25" s="105"/>
      <c r="C25" s="158"/>
      <c r="D25" s="91"/>
      <c r="E25" s="91"/>
      <c r="F25" s="10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t="18.600000000000001">
      <c r="A26" s="104"/>
      <c r="B26" s="111"/>
      <c r="C26" s="110"/>
      <c r="D26" s="91"/>
      <c r="E26" s="91"/>
      <c r="F26" s="159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t="18.600000000000001">
      <c r="A27" s="160"/>
      <c r="B27" s="161"/>
      <c r="C27" s="162"/>
      <c r="D27" s="91"/>
      <c r="E27" s="163"/>
      <c r="F27" s="164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t="18.600000000000001">
      <c r="A28" s="104"/>
      <c r="B28" s="105"/>
      <c r="C28" s="107"/>
      <c r="D28" s="91"/>
      <c r="E28" s="91"/>
      <c r="F28" s="10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t="18.600000000000001">
      <c r="A29" s="104"/>
      <c r="B29" s="105"/>
      <c r="C29" s="107"/>
      <c r="D29" s="91"/>
      <c r="E29" s="91"/>
      <c r="F29" s="10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t="18.600000000000001">
      <c r="A30" s="104"/>
      <c r="B30" s="105"/>
      <c r="C30" s="107"/>
      <c r="D30" s="91"/>
      <c r="E30" s="91"/>
      <c r="F30" s="10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8.600000000000001">
      <c r="A31" s="104"/>
      <c r="B31" s="105"/>
      <c r="C31" s="107"/>
      <c r="D31" s="91"/>
      <c r="E31" s="91"/>
      <c r="F31" s="10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t="18.600000000000001">
      <c r="A32" s="104"/>
      <c r="B32" s="105"/>
      <c r="C32" s="107"/>
      <c r="D32" s="91"/>
      <c r="E32" s="91"/>
      <c r="F32" s="10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8.600000000000001">
      <c r="A33" s="104"/>
      <c r="B33" s="105"/>
      <c r="C33" s="107"/>
      <c r="D33" s="91"/>
      <c r="E33" s="91"/>
      <c r="F33" s="10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8.600000000000001">
      <c r="A34" s="104"/>
      <c r="B34" s="105"/>
      <c r="C34" s="107"/>
      <c r="D34" s="91"/>
      <c r="E34" s="91"/>
      <c r="F34" s="10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t="18.600000000000001">
      <c r="A35" s="104"/>
      <c r="B35" s="105"/>
      <c r="C35" s="92"/>
      <c r="D35" s="160"/>
      <c r="E35" s="160"/>
      <c r="F35" s="10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</sheetData>
  <sortState xmlns:xlrd2="http://schemas.microsoft.com/office/spreadsheetml/2017/richdata2" ref="B14:C17">
    <sortCondition descending="1" ref="C14:C17"/>
  </sortState>
  <mergeCells count="3">
    <mergeCell ref="B18:C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5"/>
  <sheetViews>
    <sheetView workbookViewId="0">
      <selection activeCell="V37" sqref="V37"/>
    </sheetView>
  </sheetViews>
  <sheetFormatPr defaultColWidth="9.109375" defaultRowHeight="14.4"/>
  <cols>
    <col min="1" max="1" width="4.109375" style="97" customWidth="1"/>
    <col min="2" max="2" width="29.109375" style="97" customWidth="1"/>
    <col min="3" max="19" width="8.5546875" style="97" customWidth="1"/>
    <col min="20" max="20" width="10.33203125" style="97" bestFit="1" customWidth="1"/>
    <col min="21" max="21" width="9.6640625" style="97" bestFit="1" customWidth="1"/>
    <col min="22" max="22" width="6" style="97" customWidth="1"/>
    <col min="23" max="16384" width="9.109375" style="97"/>
  </cols>
  <sheetData>
    <row r="1" spans="1:29" ht="18.899999999999999" customHeight="1">
      <c r="A1" s="167"/>
      <c r="B1" s="167"/>
      <c r="C1" s="386" t="s">
        <v>1</v>
      </c>
      <c r="D1" s="387"/>
      <c r="E1" s="101"/>
      <c r="F1" s="101"/>
      <c r="G1" s="167"/>
      <c r="H1" s="167"/>
      <c r="I1" s="167"/>
      <c r="J1" s="167"/>
      <c r="K1" s="168"/>
      <c r="L1" s="169"/>
      <c r="M1" s="170"/>
      <c r="N1" s="169"/>
      <c r="O1" s="169"/>
      <c r="P1" s="167"/>
      <c r="Q1" s="167"/>
      <c r="R1" s="167"/>
      <c r="S1" s="101"/>
      <c r="T1" s="101"/>
      <c r="U1" s="101"/>
      <c r="V1" s="171"/>
      <c r="W1" s="172"/>
      <c r="X1" s="173"/>
      <c r="Y1" s="96"/>
      <c r="Z1" s="96"/>
      <c r="AA1" s="96"/>
      <c r="AB1" s="96"/>
      <c r="AC1" s="96"/>
    </row>
    <row r="2" spans="1:29" ht="18.899999999999999" customHeight="1">
      <c r="A2" s="174"/>
      <c r="B2" s="165" t="s">
        <v>49</v>
      </c>
      <c r="C2" s="206">
        <v>45540</v>
      </c>
      <c r="D2" s="206">
        <v>45554</v>
      </c>
      <c r="E2" s="206"/>
      <c r="F2" s="206"/>
      <c r="G2" s="206"/>
      <c r="H2" s="206"/>
      <c r="I2" s="205"/>
      <c r="J2" s="205"/>
      <c r="K2" s="205"/>
      <c r="L2" s="205"/>
      <c r="M2" s="205"/>
      <c r="N2" s="205"/>
      <c r="O2" s="205"/>
      <c r="P2" s="206"/>
      <c r="Q2" s="206"/>
      <c r="R2" s="205"/>
      <c r="S2" s="205"/>
      <c r="T2" s="175" t="s">
        <v>13</v>
      </c>
      <c r="U2" s="176" t="s">
        <v>14</v>
      </c>
      <c r="V2" s="99"/>
      <c r="W2" s="177"/>
      <c r="X2" s="178"/>
      <c r="Y2" s="179"/>
      <c r="Z2" s="96"/>
      <c r="AA2" s="96"/>
      <c r="AB2" s="96"/>
      <c r="AC2" s="96"/>
    </row>
    <row r="3" spans="1:29" ht="18.899999999999999" customHeight="1">
      <c r="A3" s="64">
        <v>1</v>
      </c>
      <c r="B3" s="119" t="s">
        <v>46</v>
      </c>
      <c r="C3" s="207">
        <v>2903</v>
      </c>
      <c r="D3" s="208">
        <v>2935</v>
      </c>
      <c r="E3" s="208"/>
      <c r="F3" s="208"/>
      <c r="G3" s="208"/>
      <c r="H3" s="208"/>
      <c r="I3" s="211"/>
      <c r="J3" s="211"/>
      <c r="K3" s="211"/>
      <c r="L3" s="211"/>
      <c r="M3" s="211"/>
      <c r="N3" s="208"/>
      <c r="O3" s="208"/>
      <c r="P3" s="208"/>
      <c r="Q3" s="208"/>
      <c r="R3" s="208"/>
      <c r="S3" s="208"/>
      <c r="T3" s="213">
        <f t="shared" ref="T3:T11" si="0">SUM(C3:S3)</f>
        <v>5838</v>
      </c>
      <c r="U3" s="166">
        <f t="shared" ref="U3:U11" si="1">SUM(C3:S3)/40</f>
        <v>145.94999999999999</v>
      </c>
      <c r="V3" s="180"/>
      <c r="W3" s="181"/>
      <c r="X3" s="182"/>
      <c r="Y3" s="181"/>
      <c r="Z3" s="96"/>
      <c r="AA3" s="96"/>
      <c r="AB3" s="96"/>
      <c r="AC3" s="96"/>
    </row>
    <row r="4" spans="1:29" ht="18.899999999999999" customHeight="1">
      <c r="A4" s="64">
        <v>2</v>
      </c>
      <c r="B4" s="119" t="s">
        <v>47</v>
      </c>
      <c r="C4" s="207">
        <v>2901</v>
      </c>
      <c r="D4" s="208">
        <v>2907</v>
      </c>
      <c r="E4" s="208"/>
      <c r="F4" s="208"/>
      <c r="G4" s="208"/>
      <c r="H4" s="208"/>
      <c r="I4" s="211"/>
      <c r="J4" s="211"/>
      <c r="K4" s="211"/>
      <c r="L4" s="211"/>
      <c r="M4" s="211"/>
      <c r="N4" s="208"/>
      <c r="O4" s="208"/>
      <c r="P4" s="208"/>
      <c r="Q4" s="208"/>
      <c r="R4" s="208"/>
      <c r="S4" s="208"/>
      <c r="T4" s="213">
        <f t="shared" si="0"/>
        <v>5808</v>
      </c>
      <c r="U4" s="166">
        <f t="shared" si="1"/>
        <v>145.19999999999999</v>
      </c>
      <c r="V4" s="180"/>
      <c r="W4" s="181"/>
      <c r="X4" s="182"/>
      <c r="Y4" s="181"/>
      <c r="Z4" s="96"/>
      <c r="AA4" s="96"/>
      <c r="AB4" s="96"/>
      <c r="AC4" s="96"/>
    </row>
    <row r="5" spans="1:29" ht="18.899999999999999" customHeight="1">
      <c r="A5" s="64">
        <v>3</v>
      </c>
      <c r="B5" s="119" t="s">
        <v>25</v>
      </c>
      <c r="C5" s="207">
        <v>2903</v>
      </c>
      <c r="D5" s="208">
        <v>2902</v>
      </c>
      <c r="E5" s="208"/>
      <c r="F5" s="208"/>
      <c r="G5" s="208"/>
      <c r="H5" s="208"/>
      <c r="I5" s="211"/>
      <c r="J5" s="211"/>
      <c r="K5" s="211"/>
      <c r="L5" s="211"/>
      <c r="M5" s="211"/>
      <c r="N5" s="208"/>
      <c r="O5" s="208"/>
      <c r="P5" s="208"/>
      <c r="Q5" s="208"/>
      <c r="R5" s="208"/>
      <c r="S5" s="208"/>
      <c r="T5" s="213">
        <f t="shared" si="0"/>
        <v>5805</v>
      </c>
      <c r="U5" s="166">
        <f t="shared" si="1"/>
        <v>145.125</v>
      </c>
      <c r="V5" s="180"/>
      <c r="W5" s="182"/>
      <c r="X5" s="182"/>
      <c r="Y5" s="181"/>
      <c r="Z5" s="96"/>
      <c r="AA5" s="96"/>
      <c r="AB5" s="96"/>
      <c r="AC5" s="96"/>
    </row>
    <row r="6" spans="1:29" ht="18.899999999999999" customHeight="1">
      <c r="A6" s="64">
        <v>4</v>
      </c>
      <c r="B6" s="119" t="s">
        <v>35</v>
      </c>
      <c r="C6" s="207">
        <v>2866</v>
      </c>
      <c r="D6" s="208">
        <v>2886</v>
      </c>
      <c r="E6" s="208"/>
      <c r="F6" s="208"/>
      <c r="G6" s="208"/>
      <c r="H6" s="208"/>
      <c r="I6" s="211"/>
      <c r="J6" s="211"/>
      <c r="K6" s="211"/>
      <c r="L6" s="211"/>
      <c r="M6" s="211"/>
      <c r="N6" s="208"/>
      <c r="O6" s="208"/>
      <c r="P6" s="208"/>
      <c r="Q6" s="208"/>
      <c r="R6" s="208"/>
      <c r="S6" s="208"/>
      <c r="T6" s="213">
        <f t="shared" si="0"/>
        <v>5752</v>
      </c>
      <c r="U6" s="166">
        <f t="shared" si="1"/>
        <v>143.80000000000001</v>
      </c>
      <c r="V6" s="180"/>
      <c r="W6" s="182"/>
      <c r="X6" s="182"/>
      <c r="Y6" s="181"/>
      <c r="Z6" s="96"/>
      <c r="AA6" s="96"/>
      <c r="AB6" s="96"/>
      <c r="AC6" s="96"/>
    </row>
    <row r="7" spans="1:29" ht="18.899999999999999" customHeight="1">
      <c r="A7" s="64">
        <v>5</v>
      </c>
      <c r="B7" s="119" t="s">
        <v>51</v>
      </c>
      <c r="C7" s="207">
        <v>2861</v>
      </c>
      <c r="D7" s="208">
        <v>2889</v>
      </c>
      <c r="E7" s="208"/>
      <c r="F7" s="208"/>
      <c r="G7" s="208"/>
      <c r="H7" s="208"/>
      <c r="I7" s="211"/>
      <c r="J7" s="211"/>
      <c r="K7" s="211"/>
      <c r="L7" s="211"/>
      <c r="M7" s="211"/>
      <c r="N7" s="208"/>
      <c r="O7" s="208"/>
      <c r="P7" s="208"/>
      <c r="Q7" s="208"/>
      <c r="R7" s="208"/>
      <c r="S7" s="208"/>
      <c r="T7" s="213">
        <f t="shared" si="0"/>
        <v>5750</v>
      </c>
      <c r="U7" s="166">
        <f t="shared" si="1"/>
        <v>143.75</v>
      </c>
      <c r="V7" s="180"/>
      <c r="W7" s="182"/>
      <c r="X7" s="182"/>
      <c r="Y7" s="181"/>
      <c r="Z7" s="96"/>
      <c r="AA7" s="96"/>
      <c r="AB7" s="96"/>
      <c r="AC7" s="96"/>
    </row>
    <row r="8" spans="1:29" ht="18.899999999999999" customHeight="1">
      <c r="A8" s="64">
        <v>6</v>
      </c>
      <c r="B8" s="119" t="s">
        <v>63</v>
      </c>
      <c r="C8" s="209">
        <v>2864</v>
      </c>
      <c r="D8" s="210">
        <v>2878</v>
      </c>
      <c r="E8" s="209"/>
      <c r="F8" s="210"/>
      <c r="G8" s="210"/>
      <c r="H8" s="210"/>
      <c r="I8" s="210"/>
      <c r="J8" s="210"/>
      <c r="K8" s="212"/>
      <c r="L8" s="212"/>
      <c r="M8" s="212"/>
      <c r="N8" s="212"/>
      <c r="O8" s="212"/>
      <c r="P8" s="210"/>
      <c r="Q8" s="210"/>
      <c r="R8" s="210"/>
      <c r="S8" s="210"/>
      <c r="T8" s="213">
        <f t="shared" si="0"/>
        <v>5742</v>
      </c>
      <c r="U8" s="166">
        <f t="shared" si="1"/>
        <v>143.55000000000001</v>
      </c>
      <c r="V8" s="180"/>
      <c r="W8" s="182"/>
      <c r="X8" s="182"/>
      <c r="Y8" s="181"/>
      <c r="Z8" s="96"/>
      <c r="AA8" s="96"/>
      <c r="AB8" s="96"/>
      <c r="AC8" s="96"/>
    </row>
    <row r="9" spans="1:29" ht="18.899999999999999" customHeight="1">
      <c r="A9" s="64">
        <v>7</v>
      </c>
      <c r="B9" s="119" t="s">
        <v>24</v>
      </c>
      <c r="C9" s="207">
        <v>2802</v>
      </c>
      <c r="D9" s="208">
        <v>2840</v>
      </c>
      <c r="E9" s="208"/>
      <c r="F9" s="208"/>
      <c r="G9" s="208"/>
      <c r="H9" s="208"/>
      <c r="I9" s="211"/>
      <c r="J9" s="211"/>
      <c r="K9" s="211"/>
      <c r="L9" s="211"/>
      <c r="M9" s="211"/>
      <c r="N9" s="208"/>
      <c r="O9" s="208"/>
      <c r="P9" s="208"/>
      <c r="Q9" s="208"/>
      <c r="R9" s="208"/>
      <c r="S9" s="208"/>
      <c r="T9" s="213">
        <f t="shared" si="0"/>
        <v>5642</v>
      </c>
      <c r="U9" s="166">
        <f t="shared" si="1"/>
        <v>141.05000000000001</v>
      </c>
      <c r="V9" s="180"/>
      <c r="W9" s="182"/>
      <c r="X9" s="182"/>
      <c r="Y9" s="181"/>
      <c r="Z9" s="96"/>
      <c r="AA9" s="96"/>
      <c r="AB9" s="96"/>
      <c r="AC9" s="96"/>
    </row>
    <row r="10" spans="1:29" ht="18.899999999999999" customHeight="1">
      <c r="A10" s="64">
        <v>8</v>
      </c>
      <c r="B10" s="119" t="s">
        <v>23</v>
      </c>
      <c r="C10" s="211">
        <v>2844</v>
      </c>
      <c r="D10" s="211">
        <v>2788</v>
      </c>
      <c r="E10" s="208"/>
      <c r="F10" s="208"/>
      <c r="G10" s="208"/>
      <c r="H10" s="208"/>
      <c r="I10" s="208"/>
      <c r="J10" s="208"/>
      <c r="K10" s="211"/>
      <c r="L10" s="211"/>
      <c r="M10" s="211"/>
      <c r="N10" s="211"/>
      <c r="O10" s="211"/>
      <c r="P10" s="208"/>
      <c r="Q10" s="208"/>
      <c r="R10" s="208"/>
      <c r="S10" s="208"/>
      <c r="T10" s="213">
        <f t="shared" si="0"/>
        <v>5632</v>
      </c>
      <c r="U10" s="166">
        <f t="shared" si="1"/>
        <v>140.80000000000001</v>
      </c>
      <c r="V10" s="180"/>
      <c r="W10" s="182"/>
      <c r="X10" s="182"/>
      <c r="Y10" s="181"/>
      <c r="Z10" s="96"/>
      <c r="AA10" s="96"/>
      <c r="AB10" s="96"/>
      <c r="AC10" s="96"/>
    </row>
    <row r="11" spans="1:29" ht="18.899999999999999" customHeight="1">
      <c r="A11" s="64">
        <v>9</v>
      </c>
      <c r="B11" s="119" t="s">
        <v>22</v>
      </c>
      <c r="C11" s="207">
        <v>2769</v>
      </c>
      <c r="D11" s="208">
        <v>2820</v>
      </c>
      <c r="E11" s="208"/>
      <c r="F11" s="208"/>
      <c r="G11" s="208"/>
      <c r="H11" s="208"/>
      <c r="I11" s="211"/>
      <c r="J11" s="211"/>
      <c r="K11" s="211"/>
      <c r="L11" s="211"/>
      <c r="M11" s="211"/>
      <c r="N11" s="208"/>
      <c r="O11" s="208"/>
      <c r="P11" s="208"/>
      <c r="Q11" s="208"/>
      <c r="R11" s="208"/>
      <c r="S11" s="208"/>
      <c r="T11" s="213">
        <f t="shared" si="0"/>
        <v>5589</v>
      </c>
      <c r="U11" s="166">
        <f t="shared" si="1"/>
        <v>139.72499999999999</v>
      </c>
      <c r="V11" s="180"/>
      <c r="W11" s="181"/>
      <c r="X11" s="182"/>
      <c r="Y11" s="181"/>
      <c r="Z11" s="96"/>
      <c r="AA11" s="96"/>
      <c r="AB11" s="96"/>
      <c r="AC11" s="96"/>
    </row>
    <row r="12" spans="1:29" ht="18.899999999999999" customHeight="1">
      <c r="A12" s="183"/>
      <c r="B12" s="83"/>
      <c r="C12" s="389" t="s">
        <v>1</v>
      </c>
      <c r="D12" s="390"/>
      <c r="E12" s="81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184"/>
      <c r="W12" s="96"/>
      <c r="X12" s="96"/>
      <c r="Y12" s="96"/>
      <c r="Z12" s="96"/>
      <c r="AA12" s="96"/>
      <c r="AB12" s="96"/>
      <c r="AC12" s="96"/>
    </row>
    <row r="13" spans="1:29" ht="18.899999999999999" customHeight="1">
      <c r="A13" s="64"/>
      <c r="B13" s="165" t="s">
        <v>0</v>
      </c>
      <c r="C13" s="206">
        <v>45540</v>
      </c>
      <c r="D13" s="206">
        <v>45554</v>
      </c>
      <c r="E13" s="206"/>
      <c r="F13" s="206"/>
      <c r="G13" s="206"/>
      <c r="H13" s="206"/>
      <c r="I13" s="205"/>
      <c r="J13" s="205"/>
      <c r="K13" s="205"/>
      <c r="L13" s="205"/>
      <c r="M13" s="205"/>
      <c r="N13" s="205"/>
      <c r="O13" s="205"/>
      <c r="P13" s="206"/>
      <c r="Q13" s="206"/>
      <c r="R13" s="205"/>
      <c r="S13" s="205"/>
      <c r="T13" s="175" t="s">
        <v>13</v>
      </c>
      <c r="U13" s="176" t="s">
        <v>14</v>
      </c>
      <c r="V13" s="180"/>
      <c r="W13" s="96"/>
      <c r="X13" s="96"/>
      <c r="Y13" s="96"/>
      <c r="Z13" s="96"/>
      <c r="AA13" s="96"/>
      <c r="AB13" s="96"/>
      <c r="AC13" s="96"/>
    </row>
    <row r="14" spans="1:29" ht="18.899999999999999" customHeight="1">
      <c r="A14" s="64">
        <v>1</v>
      </c>
      <c r="B14" s="122" t="s">
        <v>57</v>
      </c>
      <c r="C14" s="209">
        <v>2787</v>
      </c>
      <c r="D14" s="210">
        <v>2777</v>
      </c>
      <c r="E14" s="210"/>
      <c r="F14" s="210"/>
      <c r="G14" s="210"/>
      <c r="H14" s="210"/>
      <c r="I14" s="212"/>
      <c r="J14" s="212"/>
      <c r="K14" s="212"/>
      <c r="L14" s="212"/>
      <c r="M14" s="212"/>
      <c r="N14" s="210"/>
      <c r="O14" s="210"/>
      <c r="P14" s="210"/>
      <c r="Q14" s="210"/>
      <c r="R14" s="210"/>
      <c r="S14" s="210"/>
      <c r="T14" s="213">
        <f t="shared" ref="T14:T25" si="2">SUM(C14:S14)</f>
        <v>5564</v>
      </c>
      <c r="U14" s="166">
        <f t="shared" ref="U14:U24" si="3">SUM(C14:S14)/40</f>
        <v>139.1</v>
      </c>
      <c r="V14" s="185"/>
      <c r="W14" s="96"/>
      <c r="X14" s="96"/>
      <c r="Y14" s="96"/>
      <c r="Z14" s="96"/>
      <c r="AA14" s="96"/>
      <c r="AB14" s="96"/>
      <c r="AC14" s="96"/>
    </row>
    <row r="15" spans="1:29" ht="18.899999999999999" customHeight="1">
      <c r="A15" s="64">
        <v>2</v>
      </c>
      <c r="B15" s="119" t="s">
        <v>27</v>
      </c>
      <c r="C15" s="207">
        <v>2758</v>
      </c>
      <c r="D15" s="208">
        <v>2788</v>
      </c>
      <c r="E15" s="208"/>
      <c r="F15" s="208"/>
      <c r="G15" s="208"/>
      <c r="H15" s="208"/>
      <c r="I15" s="211"/>
      <c r="J15" s="211"/>
      <c r="K15" s="211"/>
      <c r="L15" s="211"/>
      <c r="M15" s="211"/>
      <c r="N15" s="208"/>
      <c r="O15" s="208"/>
      <c r="P15" s="208"/>
      <c r="Q15" s="208"/>
      <c r="R15" s="210"/>
      <c r="S15" s="210"/>
      <c r="T15" s="213">
        <f t="shared" si="2"/>
        <v>5546</v>
      </c>
      <c r="U15" s="166">
        <f t="shared" si="3"/>
        <v>138.65</v>
      </c>
      <c r="V15" s="185"/>
      <c r="W15" s="96"/>
      <c r="X15" s="96"/>
      <c r="Y15" s="96"/>
      <c r="Z15" s="96"/>
      <c r="AA15" s="96"/>
      <c r="AB15" s="96"/>
      <c r="AC15" s="96"/>
    </row>
    <row r="16" spans="1:29" ht="18.899999999999999" customHeight="1">
      <c r="A16" s="64">
        <v>3</v>
      </c>
      <c r="B16" s="119" t="s">
        <v>28</v>
      </c>
      <c r="C16" s="207">
        <v>2796</v>
      </c>
      <c r="D16" s="208">
        <v>2746</v>
      </c>
      <c r="E16" s="208"/>
      <c r="F16" s="208"/>
      <c r="G16" s="208"/>
      <c r="H16" s="208"/>
      <c r="I16" s="211"/>
      <c r="J16" s="211"/>
      <c r="K16" s="211"/>
      <c r="L16" s="211"/>
      <c r="M16" s="211"/>
      <c r="N16" s="208"/>
      <c r="O16" s="208"/>
      <c r="P16" s="208"/>
      <c r="Q16" s="208"/>
      <c r="R16" s="210"/>
      <c r="S16" s="210"/>
      <c r="T16" s="213">
        <f t="shared" si="2"/>
        <v>5542</v>
      </c>
      <c r="U16" s="166">
        <f t="shared" si="3"/>
        <v>138.55000000000001</v>
      </c>
      <c r="V16" s="185"/>
      <c r="W16" s="96"/>
      <c r="X16" s="96"/>
      <c r="Y16" s="96"/>
      <c r="Z16" s="96"/>
      <c r="AA16" s="96"/>
      <c r="AB16" s="96"/>
      <c r="AC16" s="96"/>
    </row>
    <row r="17" spans="1:29" ht="18.899999999999999" customHeight="1">
      <c r="A17" s="64">
        <v>4</v>
      </c>
      <c r="B17" s="353" t="s">
        <v>88</v>
      </c>
      <c r="C17" s="372">
        <v>2712</v>
      </c>
      <c r="D17" s="374">
        <v>2773</v>
      </c>
      <c r="E17" s="206"/>
      <c r="F17" s="206"/>
      <c r="G17" s="206"/>
      <c r="H17" s="206"/>
      <c r="I17" s="205"/>
      <c r="J17" s="208"/>
      <c r="K17" s="211"/>
      <c r="L17" s="211"/>
      <c r="M17" s="211"/>
      <c r="N17" s="211"/>
      <c r="O17" s="211"/>
      <c r="P17" s="208"/>
      <c r="Q17" s="208"/>
      <c r="R17" s="208"/>
      <c r="S17" s="208"/>
      <c r="T17" s="354">
        <f t="shared" si="2"/>
        <v>5485</v>
      </c>
      <c r="U17" s="166">
        <f t="shared" si="3"/>
        <v>137.125</v>
      </c>
      <c r="V17" s="185"/>
      <c r="W17" s="96"/>
      <c r="X17" s="96"/>
      <c r="Y17" s="96"/>
      <c r="Z17" s="96"/>
      <c r="AA17" s="96"/>
      <c r="AB17" s="96"/>
      <c r="AC17" s="96"/>
    </row>
    <row r="18" spans="1:29" ht="18.899999999999999" customHeight="1">
      <c r="A18" s="64">
        <v>5</v>
      </c>
      <c r="B18" s="119" t="s">
        <v>12</v>
      </c>
      <c r="C18" s="207">
        <v>2754</v>
      </c>
      <c r="D18" s="208">
        <v>2695</v>
      </c>
      <c r="E18" s="208"/>
      <c r="F18" s="208"/>
      <c r="G18" s="208"/>
      <c r="H18" s="208"/>
      <c r="I18" s="211"/>
      <c r="J18" s="211"/>
      <c r="K18" s="211"/>
      <c r="L18" s="211"/>
      <c r="M18" s="211"/>
      <c r="N18" s="208"/>
      <c r="O18" s="208"/>
      <c r="P18" s="208"/>
      <c r="Q18" s="208"/>
      <c r="R18" s="210"/>
      <c r="S18" s="210"/>
      <c r="T18" s="213">
        <f t="shared" si="2"/>
        <v>5449</v>
      </c>
      <c r="U18" s="166">
        <f t="shared" si="3"/>
        <v>136.22499999999999</v>
      </c>
      <c r="V18" s="185"/>
      <c r="W18" s="96"/>
      <c r="X18" s="96"/>
      <c r="Y18" s="96"/>
      <c r="Z18" s="96"/>
      <c r="AA18" s="96"/>
      <c r="AB18" s="96"/>
      <c r="AC18" s="96"/>
    </row>
    <row r="19" spans="1:29" ht="18.899999999999999" customHeight="1">
      <c r="A19" s="64">
        <v>6</v>
      </c>
      <c r="B19" s="119" t="s">
        <v>76</v>
      </c>
      <c r="C19" s="211">
        <v>2690</v>
      </c>
      <c r="D19" s="295">
        <v>2743</v>
      </c>
      <c r="E19" s="295"/>
      <c r="F19" s="211"/>
      <c r="G19" s="295"/>
      <c r="H19" s="295"/>
      <c r="I19" s="295"/>
      <c r="J19" s="290"/>
      <c r="K19" s="295"/>
      <c r="L19" s="295"/>
      <c r="M19" s="295"/>
      <c r="N19" s="295"/>
      <c r="O19" s="295"/>
      <c r="P19" s="295"/>
      <c r="Q19" s="295"/>
      <c r="R19" s="295"/>
      <c r="S19" s="295"/>
      <c r="T19" s="213">
        <f t="shared" si="2"/>
        <v>5433</v>
      </c>
      <c r="U19" s="166">
        <f t="shared" si="3"/>
        <v>135.82499999999999</v>
      </c>
      <c r="V19" s="185"/>
      <c r="W19" s="96"/>
      <c r="X19" s="96"/>
      <c r="Y19" s="96"/>
      <c r="Z19" s="96"/>
      <c r="AA19" s="96"/>
      <c r="AB19" s="96"/>
      <c r="AC19" s="96"/>
    </row>
    <row r="20" spans="1:29" ht="18.899999999999999" customHeight="1">
      <c r="A20" s="64">
        <v>7</v>
      </c>
      <c r="B20" s="119" t="s">
        <v>34</v>
      </c>
      <c r="C20" s="212">
        <v>2670</v>
      </c>
      <c r="D20" s="210">
        <v>2688</v>
      </c>
      <c r="E20" s="210"/>
      <c r="F20" s="210"/>
      <c r="G20" s="210"/>
      <c r="H20" s="210"/>
      <c r="I20" s="212"/>
      <c r="J20" s="212"/>
      <c r="K20" s="212"/>
      <c r="L20" s="212"/>
      <c r="M20" s="212"/>
      <c r="N20" s="210"/>
      <c r="O20" s="210"/>
      <c r="P20" s="210"/>
      <c r="Q20" s="210"/>
      <c r="R20" s="210"/>
      <c r="S20" s="210"/>
      <c r="T20" s="213">
        <f t="shared" si="2"/>
        <v>5358</v>
      </c>
      <c r="U20" s="166">
        <f t="shared" si="3"/>
        <v>133.94999999999999</v>
      </c>
      <c r="V20" s="185"/>
      <c r="W20" s="96"/>
      <c r="X20" s="96"/>
      <c r="Y20" s="96"/>
      <c r="Z20" s="96"/>
      <c r="AA20" s="96"/>
      <c r="AB20" s="96"/>
      <c r="AC20" s="96"/>
    </row>
    <row r="21" spans="1:29" ht="18.899999999999999" customHeight="1">
      <c r="A21" s="64">
        <v>8</v>
      </c>
      <c r="B21" s="119" t="s">
        <v>26</v>
      </c>
      <c r="C21" s="207">
        <v>2640</v>
      </c>
      <c r="D21" s="208">
        <v>2700</v>
      </c>
      <c r="E21" s="208"/>
      <c r="F21" s="208"/>
      <c r="G21" s="208"/>
      <c r="H21" s="208"/>
      <c r="I21" s="211"/>
      <c r="J21" s="211"/>
      <c r="K21" s="211"/>
      <c r="L21" s="211"/>
      <c r="M21" s="211"/>
      <c r="N21" s="208"/>
      <c r="O21" s="208"/>
      <c r="P21" s="208"/>
      <c r="Q21" s="208"/>
      <c r="R21" s="210"/>
      <c r="S21" s="210"/>
      <c r="T21" s="213">
        <f t="shared" si="2"/>
        <v>5340</v>
      </c>
      <c r="U21" s="166">
        <f t="shared" si="3"/>
        <v>133.5</v>
      </c>
      <c r="V21" s="185"/>
      <c r="W21" s="391"/>
      <c r="X21" s="391"/>
      <c r="Y21" s="391"/>
      <c r="Z21" s="96"/>
      <c r="AA21" s="96"/>
      <c r="AB21" s="96"/>
      <c r="AC21" s="96"/>
    </row>
    <row r="22" spans="1:29" ht="18.899999999999999" customHeight="1">
      <c r="A22" s="64">
        <v>9</v>
      </c>
      <c r="B22" s="119" t="s">
        <v>3</v>
      </c>
      <c r="C22" s="207">
        <v>2626</v>
      </c>
      <c r="D22" s="208">
        <v>2692</v>
      </c>
      <c r="E22" s="208"/>
      <c r="F22" s="208"/>
      <c r="G22" s="208"/>
      <c r="H22" s="208"/>
      <c r="I22" s="211"/>
      <c r="J22" s="211"/>
      <c r="K22" s="211"/>
      <c r="L22" s="211"/>
      <c r="M22" s="211"/>
      <c r="N22" s="208"/>
      <c r="O22" s="208"/>
      <c r="P22" s="208"/>
      <c r="Q22" s="208"/>
      <c r="R22" s="210"/>
      <c r="S22" s="210"/>
      <c r="T22" s="213">
        <f t="shared" si="2"/>
        <v>5318</v>
      </c>
      <c r="U22" s="166">
        <f t="shared" si="3"/>
        <v>132.94999999999999</v>
      </c>
      <c r="V22" s="185"/>
      <c r="W22" s="328"/>
      <c r="X22" s="328"/>
      <c r="Y22" s="328"/>
      <c r="Z22" s="96"/>
      <c r="AA22" s="96"/>
      <c r="AB22" s="96"/>
      <c r="AC22" s="96"/>
    </row>
    <row r="23" spans="1:29" ht="18.899999999999999" customHeight="1">
      <c r="A23" s="64">
        <v>10</v>
      </c>
      <c r="B23" s="119" t="s">
        <v>44</v>
      </c>
      <c r="C23" s="207">
        <v>2631</v>
      </c>
      <c r="D23" s="210">
        <v>2669</v>
      </c>
      <c r="E23" s="210"/>
      <c r="F23" s="210"/>
      <c r="G23" s="210"/>
      <c r="H23" s="210"/>
      <c r="I23" s="210"/>
      <c r="J23" s="210"/>
      <c r="K23" s="212"/>
      <c r="L23" s="212"/>
      <c r="M23" s="212"/>
      <c r="N23" s="212"/>
      <c r="O23" s="212"/>
      <c r="P23" s="210"/>
      <c r="Q23" s="210"/>
      <c r="R23" s="210"/>
      <c r="S23" s="210"/>
      <c r="T23" s="213">
        <f t="shared" si="2"/>
        <v>5300</v>
      </c>
      <c r="U23" s="166">
        <f t="shared" si="3"/>
        <v>132.5</v>
      </c>
      <c r="V23" s="185"/>
      <c r="W23" s="328"/>
      <c r="X23" s="328"/>
      <c r="Y23" s="328"/>
      <c r="Z23" s="96"/>
      <c r="AA23" s="96"/>
      <c r="AB23" s="96"/>
      <c r="AC23" s="96"/>
    </row>
    <row r="24" spans="1:29" ht="18.899999999999999" customHeight="1">
      <c r="A24" s="64">
        <v>11</v>
      </c>
      <c r="B24" s="119" t="s">
        <v>52</v>
      </c>
      <c r="C24" s="207">
        <v>2579</v>
      </c>
      <c r="D24" s="208">
        <v>2654</v>
      </c>
      <c r="E24" s="208"/>
      <c r="F24" s="208"/>
      <c r="G24" s="208"/>
      <c r="H24" s="208"/>
      <c r="I24" s="211"/>
      <c r="J24" s="211"/>
      <c r="K24" s="211"/>
      <c r="L24" s="211"/>
      <c r="M24" s="211"/>
      <c r="N24" s="208"/>
      <c r="O24" s="208"/>
      <c r="P24" s="208"/>
      <c r="Q24" s="208"/>
      <c r="R24" s="210"/>
      <c r="S24" s="210"/>
      <c r="T24" s="213">
        <f t="shared" si="2"/>
        <v>5233</v>
      </c>
      <c r="U24" s="166">
        <f t="shared" si="3"/>
        <v>130.82499999999999</v>
      </c>
      <c r="V24" s="185"/>
      <c r="W24" s="391"/>
      <c r="X24" s="391"/>
      <c r="Y24" s="391"/>
      <c r="Z24" s="96"/>
      <c r="AA24" s="96"/>
      <c r="AB24" s="96"/>
      <c r="AC24" s="96"/>
    </row>
    <row r="25" spans="1:29" ht="18.899999999999999" customHeight="1">
      <c r="A25" s="64">
        <v>12</v>
      </c>
      <c r="B25" s="119" t="s">
        <v>74</v>
      </c>
      <c r="C25" s="211">
        <v>1290</v>
      </c>
      <c r="D25" s="211"/>
      <c r="E25" s="290"/>
      <c r="F25" s="295"/>
      <c r="G25" s="295"/>
      <c r="H25" s="295"/>
      <c r="I25" s="295"/>
      <c r="J25" s="295"/>
      <c r="K25" s="295"/>
      <c r="L25" s="295"/>
      <c r="M25" s="290"/>
      <c r="N25" s="295"/>
      <c r="O25" s="290"/>
      <c r="P25" s="290"/>
      <c r="Q25" s="290"/>
      <c r="R25" s="290"/>
      <c r="S25" s="290"/>
      <c r="T25" s="213">
        <f t="shared" si="2"/>
        <v>1290</v>
      </c>
      <c r="U25" s="166">
        <f>SUM(C25:S25)/10</f>
        <v>129</v>
      </c>
      <c r="V25" s="185"/>
      <c r="W25" s="104"/>
      <c r="X25" s="104"/>
      <c r="Y25" s="104"/>
      <c r="Z25" s="96"/>
      <c r="AA25" s="96"/>
      <c r="AB25" s="96"/>
      <c r="AC25" s="96"/>
    </row>
    <row r="26" spans="1:29" ht="18.899999999999999" customHeight="1">
      <c r="A26" s="64"/>
      <c r="B26" s="83"/>
      <c r="C26" s="389" t="s">
        <v>1</v>
      </c>
      <c r="D26" s="390"/>
      <c r="E26" s="81"/>
      <c r="F26" s="81"/>
      <c r="G26" s="76"/>
      <c r="H26" s="76"/>
      <c r="I26" s="76"/>
      <c r="J26" s="76"/>
      <c r="K26" s="77"/>
      <c r="L26" s="77"/>
      <c r="M26" s="77"/>
      <c r="N26" s="77"/>
      <c r="O26" s="78"/>
      <c r="P26" s="79"/>
      <c r="Q26" s="79"/>
      <c r="R26" s="79"/>
      <c r="S26" s="79"/>
      <c r="T26" s="80"/>
      <c r="U26" s="75"/>
      <c r="V26" s="185"/>
      <c r="W26" s="104"/>
      <c r="X26" s="104"/>
      <c r="Y26" s="104"/>
      <c r="Z26" s="96"/>
      <c r="AA26" s="96"/>
      <c r="AB26" s="96"/>
      <c r="AC26" s="96"/>
    </row>
    <row r="27" spans="1:29" ht="18.899999999999999" customHeight="1">
      <c r="A27" s="64"/>
      <c r="B27" s="165" t="s">
        <v>6</v>
      </c>
      <c r="C27" s="206">
        <v>45540</v>
      </c>
      <c r="D27" s="206">
        <v>45554</v>
      </c>
      <c r="E27" s="206"/>
      <c r="F27" s="206"/>
      <c r="G27" s="206"/>
      <c r="H27" s="206"/>
      <c r="I27" s="205"/>
      <c r="J27" s="205"/>
      <c r="K27" s="205"/>
      <c r="L27" s="205"/>
      <c r="M27" s="205"/>
      <c r="N27" s="205"/>
      <c r="O27" s="205"/>
      <c r="P27" s="206"/>
      <c r="Q27" s="206"/>
      <c r="R27" s="205"/>
      <c r="S27" s="205"/>
      <c r="T27" s="175" t="s">
        <v>13</v>
      </c>
      <c r="U27" s="176" t="s">
        <v>14</v>
      </c>
      <c r="V27" s="185"/>
      <c r="W27" s="186"/>
      <c r="X27" s="186"/>
      <c r="Y27" s="186"/>
      <c r="Z27" s="96"/>
      <c r="AA27" s="96"/>
      <c r="AB27" s="96"/>
      <c r="AC27" s="96"/>
    </row>
    <row r="28" spans="1:29" ht="18.899999999999999" customHeight="1">
      <c r="A28" s="64">
        <v>1</v>
      </c>
      <c r="B28" s="119" t="s">
        <v>50</v>
      </c>
      <c r="C28" s="212">
        <v>2541</v>
      </c>
      <c r="D28" s="210">
        <v>2647</v>
      </c>
      <c r="E28" s="210"/>
      <c r="F28" s="210"/>
      <c r="G28" s="210"/>
      <c r="H28" s="210"/>
      <c r="I28" s="212"/>
      <c r="J28" s="212"/>
      <c r="K28" s="212"/>
      <c r="L28" s="212"/>
      <c r="M28" s="212"/>
      <c r="N28" s="210"/>
      <c r="O28" s="210"/>
      <c r="P28" s="210"/>
      <c r="Q28" s="210"/>
      <c r="R28" s="208"/>
      <c r="S28" s="208"/>
      <c r="T28" s="213">
        <f>SUM(C28:S28)</f>
        <v>5188</v>
      </c>
      <c r="U28" s="166">
        <f>SUM(C28:S28)/40</f>
        <v>129.69999999999999</v>
      </c>
      <c r="V28" s="185"/>
      <c r="W28" s="186"/>
      <c r="X28" s="186"/>
      <c r="Y28" s="186"/>
      <c r="Z28" s="96"/>
      <c r="AA28" s="96"/>
      <c r="AB28" s="96"/>
      <c r="AC28" s="96"/>
    </row>
    <row r="29" spans="1:29" ht="18.899999999999999" customHeight="1">
      <c r="A29" s="64">
        <v>2</v>
      </c>
      <c r="B29" s="119" t="s">
        <v>30</v>
      </c>
      <c r="C29" s="212">
        <v>2541</v>
      </c>
      <c r="D29" s="208">
        <v>2499</v>
      </c>
      <c r="E29" s="212"/>
      <c r="F29" s="212"/>
      <c r="G29" s="212"/>
      <c r="H29" s="208"/>
      <c r="I29" s="208"/>
      <c r="J29" s="207"/>
      <c r="K29" s="207"/>
      <c r="L29" s="207"/>
      <c r="M29" s="214"/>
      <c r="N29" s="212"/>
      <c r="O29" s="214"/>
      <c r="P29" s="214"/>
      <c r="Q29" s="214"/>
      <c r="R29" s="208"/>
      <c r="S29" s="208"/>
      <c r="T29" s="213">
        <f>SUM(C29:S29)</f>
        <v>5040</v>
      </c>
      <c r="U29" s="166">
        <f>SUM(C29:S29)/40</f>
        <v>126</v>
      </c>
      <c r="V29" s="185"/>
      <c r="W29" s="186"/>
      <c r="X29" s="186"/>
      <c r="Y29" s="186"/>
      <c r="Z29" s="96"/>
      <c r="AA29" s="96"/>
      <c r="AB29" s="96"/>
      <c r="AC29" s="96"/>
    </row>
    <row r="30" spans="1:29" ht="18.899999999999999" customHeight="1">
      <c r="A30" s="64">
        <v>3</v>
      </c>
      <c r="B30" s="119" t="s">
        <v>29</v>
      </c>
      <c r="C30" s="212">
        <v>2489</v>
      </c>
      <c r="D30" s="208">
        <v>2493</v>
      </c>
      <c r="E30" s="212"/>
      <c r="F30" s="212"/>
      <c r="G30" s="212"/>
      <c r="H30" s="208"/>
      <c r="I30" s="208"/>
      <c r="J30" s="207"/>
      <c r="K30" s="207"/>
      <c r="L30" s="207"/>
      <c r="M30" s="214"/>
      <c r="N30" s="212"/>
      <c r="O30" s="214"/>
      <c r="P30" s="214"/>
      <c r="Q30" s="214"/>
      <c r="R30" s="208"/>
      <c r="S30" s="208"/>
      <c r="T30" s="213">
        <f>SUM(C30:S30)</f>
        <v>4982</v>
      </c>
      <c r="U30" s="166">
        <f>SUM(C30:S30)/40</f>
        <v>124.55</v>
      </c>
      <c r="V30" s="185"/>
      <c r="W30" s="186"/>
      <c r="X30" s="186"/>
      <c r="Y30" s="186"/>
      <c r="Z30" s="96"/>
      <c r="AA30" s="96"/>
      <c r="AB30" s="96"/>
      <c r="AC30" s="96"/>
    </row>
    <row r="31" spans="1:29" ht="18.899999999999999" customHeight="1">
      <c r="A31" s="64">
        <v>4</v>
      </c>
      <c r="B31" s="119" t="s">
        <v>72</v>
      </c>
      <c r="C31" s="211">
        <v>0</v>
      </c>
      <c r="D31" s="295">
        <v>1237</v>
      </c>
      <c r="E31" s="290"/>
      <c r="F31" s="295"/>
      <c r="G31" s="290"/>
      <c r="H31" s="295"/>
      <c r="I31" s="290"/>
      <c r="J31" s="295"/>
      <c r="K31" s="290"/>
      <c r="L31" s="295"/>
      <c r="M31" s="295"/>
      <c r="N31" s="295"/>
      <c r="O31" s="290"/>
      <c r="P31" s="290"/>
      <c r="Q31" s="290"/>
      <c r="R31" s="295"/>
      <c r="S31" s="295"/>
      <c r="T31" s="213">
        <f>SUM(C31:S31)</f>
        <v>1237</v>
      </c>
      <c r="U31" s="166">
        <f>SUM(C31:S31)/10</f>
        <v>123.7</v>
      </c>
      <c r="V31" s="185"/>
      <c r="W31" s="187"/>
      <c r="X31" s="187"/>
      <c r="Y31" s="187"/>
      <c r="Z31" s="96"/>
      <c r="AA31" s="96"/>
      <c r="AB31" s="96"/>
      <c r="AC31" s="96"/>
    </row>
    <row r="32" spans="1:29" ht="18.899999999999999" customHeight="1">
      <c r="A32" s="64">
        <v>5</v>
      </c>
      <c r="B32" s="119" t="s">
        <v>69</v>
      </c>
      <c r="C32" s="209">
        <v>0</v>
      </c>
      <c r="D32" s="209">
        <v>2458</v>
      </c>
      <c r="E32" s="209"/>
      <c r="F32" s="209"/>
      <c r="G32" s="209"/>
      <c r="H32" s="209"/>
      <c r="I32" s="209"/>
      <c r="J32" s="209"/>
      <c r="K32" s="209"/>
      <c r="L32" s="212"/>
      <c r="M32" s="212"/>
      <c r="N32" s="210"/>
      <c r="O32" s="210"/>
      <c r="P32" s="210"/>
      <c r="Q32" s="210"/>
      <c r="R32" s="210"/>
      <c r="S32" s="210"/>
      <c r="T32" s="213">
        <f>SUM(C32:S32)</f>
        <v>2458</v>
      </c>
      <c r="U32" s="166">
        <f>SUM(C32:S32)/20</f>
        <v>122.9</v>
      </c>
      <c r="V32" s="185"/>
      <c r="W32" s="186"/>
      <c r="X32" s="186"/>
      <c r="Y32" s="186"/>
      <c r="Z32" s="96"/>
      <c r="AA32" s="96"/>
      <c r="AB32" s="96"/>
      <c r="AC32" s="96"/>
    </row>
    <row r="33" spans="1:29" ht="18.899999999999999" customHeight="1">
      <c r="A33" s="64">
        <v>6</v>
      </c>
      <c r="B33" s="119" t="s">
        <v>60</v>
      </c>
      <c r="C33" s="209">
        <v>2400</v>
      </c>
      <c r="D33" s="210">
        <v>2479</v>
      </c>
      <c r="E33" s="210"/>
      <c r="F33" s="210"/>
      <c r="G33" s="210"/>
      <c r="H33" s="210"/>
      <c r="I33" s="212"/>
      <c r="J33" s="212"/>
      <c r="K33" s="212"/>
      <c r="L33" s="212"/>
      <c r="M33" s="212"/>
      <c r="N33" s="210"/>
      <c r="O33" s="210"/>
      <c r="P33" s="210"/>
      <c r="Q33" s="210"/>
      <c r="R33" s="208"/>
      <c r="S33" s="208"/>
      <c r="T33" s="213">
        <f>SUM(C33:S33)</f>
        <v>4879</v>
      </c>
      <c r="U33" s="166">
        <f>SUM(C33:S33)/40</f>
        <v>121.97499999999999</v>
      </c>
      <c r="V33" s="185"/>
      <c r="W33" s="186"/>
      <c r="X33" s="186"/>
      <c r="Y33" s="186"/>
      <c r="Z33" s="96"/>
      <c r="AA33" s="96"/>
      <c r="AB33" s="96"/>
      <c r="AC33" s="96"/>
    </row>
    <row r="34" spans="1:29" ht="18.899999999999999" customHeight="1">
      <c r="A34" s="64">
        <v>8</v>
      </c>
      <c r="B34" s="122" t="s">
        <v>58</v>
      </c>
      <c r="C34" s="211">
        <v>2418</v>
      </c>
      <c r="D34" s="211">
        <v>2339</v>
      </c>
      <c r="E34" s="208"/>
      <c r="F34" s="208"/>
      <c r="G34" s="208"/>
      <c r="H34" s="208"/>
      <c r="I34" s="208"/>
      <c r="J34" s="208"/>
      <c r="K34" s="211"/>
      <c r="L34" s="211"/>
      <c r="M34" s="211"/>
      <c r="N34" s="211"/>
      <c r="O34" s="211"/>
      <c r="P34" s="208"/>
      <c r="Q34" s="208"/>
      <c r="R34" s="208"/>
      <c r="S34" s="208"/>
      <c r="T34" s="213">
        <f>SUM(C34:S34)</f>
        <v>4757</v>
      </c>
      <c r="U34" s="166">
        <f>SUM(C34:S34)/40</f>
        <v>118.925</v>
      </c>
      <c r="V34" s="185"/>
      <c r="W34" s="385"/>
      <c r="X34" s="385"/>
      <c r="Y34" s="385"/>
      <c r="Z34" s="96"/>
      <c r="AA34" s="96"/>
      <c r="AB34" s="96"/>
      <c r="AC34" s="96"/>
    </row>
    <row r="35" spans="1:29" ht="18.899999999999999" customHeight="1">
      <c r="A35" s="64">
        <v>9</v>
      </c>
      <c r="B35" s="119" t="s">
        <v>38</v>
      </c>
      <c r="C35" s="211">
        <v>2362</v>
      </c>
      <c r="D35" s="211">
        <v>0</v>
      </c>
      <c r="E35" s="208"/>
      <c r="F35" s="208"/>
      <c r="G35" s="208"/>
      <c r="H35" s="208"/>
      <c r="I35" s="208"/>
      <c r="J35" s="207"/>
      <c r="K35" s="207"/>
      <c r="L35" s="207"/>
      <c r="M35" s="214"/>
      <c r="N35" s="214"/>
      <c r="O35" s="214"/>
      <c r="P35" s="214"/>
      <c r="Q35" s="214"/>
      <c r="R35" s="208"/>
      <c r="S35" s="208"/>
      <c r="T35" s="213">
        <f>SUM(C35:S35)</f>
        <v>2362</v>
      </c>
      <c r="U35" s="166">
        <f>SUM(C35:S35)/20</f>
        <v>118.1</v>
      </c>
      <c r="V35" s="185"/>
      <c r="W35" s="356"/>
      <c r="X35" s="356"/>
      <c r="Y35" s="356"/>
      <c r="Z35" s="96"/>
      <c r="AA35" s="96"/>
      <c r="AB35" s="96"/>
      <c r="AC35" s="96"/>
    </row>
    <row r="36" spans="1:29" ht="18.899999999999999" customHeight="1">
      <c r="A36" s="64">
        <v>10</v>
      </c>
      <c r="B36" s="119" t="s">
        <v>32</v>
      </c>
      <c r="C36" s="211">
        <v>0</v>
      </c>
      <c r="D36" s="211">
        <v>0</v>
      </c>
      <c r="E36" s="208"/>
      <c r="F36" s="208"/>
      <c r="G36" s="208"/>
      <c r="H36" s="208"/>
      <c r="I36" s="208"/>
      <c r="J36" s="207"/>
      <c r="K36" s="207"/>
      <c r="L36" s="207"/>
      <c r="M36" s="214"/>
      <c r="N36" s="214"/>
      <c r="O36" s="214"/>
      <c r="P36" s="214"/>
      <c r="Q36" s="214"/>
      <c r="R36" s="208"/>
      <c r="S36" s="208"/>
      <c r="T36" s="213">
        <f>SUM(C36:S36)</f>
        <v>0</v>
      </c>
      <c r="U36" s="166">
        <f>SUM(C36:S36)/20</f>
        <v>0</v>
      </c>
      <c r="V36" s="185"/>
      <c r="W36" s="104"/>
      <c r="X36" s="104"/>
      <c r="Y36" s="104"/>
      <c r="Z36" s="96"/>
      <c r="AA36" s="96"/>
      <c r="AB36" s="96"/>
      <c r="AC36" s="96"/>
    </row>
    <row r="37" spans="1:29" ht="18.899999999999999" customHeight="1">
      <c r="A37" s="64">
        <v>11</v>
      </c>
      <c r="B37" s="119" t="s">
        <v>31</v>
      </c>
      <c r="C37" s="211">
        <v>0</v>
      </c>
      <c r="D37" s="208">
        <v>0</v>
      </c>
      <c r="E37" s="208"/>
      <c r="F37" s="208"/>
      <c r="G37" s="208"/>
      <c r="H37" s="208"/>
      <c r="I37" s="208"/>
      <c r="J37" s="208"/>
      <c r="K37" s="211"/>
      <c r="L37" s="211"/>
      <c r="M37" s="211"/>
      <c r="N37" s="211"/>
      <c r="O37" s="211"/>
      <c r="P37" s="208"/>
      <c r="Q37" s="208"/>
      <c r="R37" s="208"/>
      <c r="S37" s="208"/>
      <c r="T37" s="213">
        <f>SUM(C37:S37)</f>
        <v>0</v>
      </c>
      <c r="U37" s="166">
        <f>SUM(C37:S37)/20</f>
        <v>0</v>
      </c>
      <c r="V37" s="185"/>
      <c r="W37" s="104"/>
      <c r="X37" s="104"/>
      <c r="Y37" s="104"/>
      <c r="Z37" s="96"/>
      <c r="AA37" s="96"/>
      <c r="AB37" s="96"/>
      <c r="AC37" s="96"/>
    </row>
    <row r="38" spans="1:29" ht="18.899999999999999" customHeight="1">
      <c r="A38" s="101"/>
      <c r="B38" s="165" t="s">
        <v>92</v>
      </c>
      <c r="C38" s="373">
        <v>45540</v>
      </c>
      <c r="D38" s="206">
        <v>45554</v>
      </c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13"/>
      <c r="U38" s="166"/>
      <c r="V38" s="185"/>
      <c r="W38" s="385"/>
      <c r="X38" s="385"/>
      <c r="Y38" s="385"/>
      <c r="Z38" s="96"/>
      <c r="AA38" s="96"/>
      <c r="AB38" s="96"/>
      <c r="AC38" s="96"/>
    </row>
    <row r="39" spans="1:29" ht="18.899999999999999" customHeight="1">
      <c r="A39" s="64"/>
      <c r="B39" s="119" t="s">
        <v>93</v>
      </c>
      <c r="C39" s="211">
        <v>2528</v>
      </c>
      <c r="D39" s="208">
        <v>2558</v>
      </c>
      <c r="E39" s="208"/>
      <c r="F39" s="208"/>
      <c r="G39" s="208"/>
      <c r="H39" s="208"/>
      <c r="I39" s="208"/>
      <c r="J39" s="208"/>
      <c r="K39" s="211"/>
      <c r="L39" s="211"/>
      <c r="M39" s="211"/>
      <c r="N39" s="211"/>
      <c r="O39" s="211"/>
      <c r="P39" s="208"/>
      <c r="Q39" s="208"/>
      <c r="R39" s="208"/>
      <c r="S39" s="208"/>
      <c r="T39" s="213">
        <f t="shared" ref="T39:T40" si="4">SUM(C39:S39)</f>
        <v>5086</v>
      </c>
      <c r="U39" s="166">
        <f>SUM(C39:S39)/40</f>
        <v>127.15</v>
      </c>
      <c r="V39" s="185"/>
      <c r="W39" s="356"/>
      <c r="X39" s="356"/>
      <c r="Y39" s="356"/>
      <c r="Z39" s="96"/>
      <c r="AA39" s="96"/>
      <c r="AB39" s="96"/>
      <c r="AC39" s="96"/>
    </row>
    <row r="40" spans="1:29" ht="18.899999999999999" customHeight="1">
      <c r="A40" s="64"/>
      <c r="B40" s="119" t="s">
        <v>102</v>
      </c>
      <c r="C40" s="211">
        <v>0</v>
      </c>
      <c r="D40" s="207">
        <v>2197</v>
      </c>
      <c r="E40" s="207"/>
      <c r="F40" s="207"/>
      <c r="G40" s="207"/>
      <c r="H40" s="207"/>
      <c r="I40" s="207"/>
      <c r="J40" s="207"/>
      <c r="K40" s="211"/>
      <c r="L40" s="211"/>
      <c r="M40" s="211"/>
      <c r="N40" s="211"/>
      <c r="O40" s="211"/>
      <c r="P40" s="207"/>
      <c r="Q40" s="207"/>
      <c r="R40" s="207"/>
      <c r="S40" s="207"/>
      <c r="T40" s="213">
        <f t="shared" si="4"/>
        <v>2197</v>
      </c>
      <c r="U40" s="166">
        <f t="shared" ref="U40" si="5">SUM(C40:S40)/20</f>
        <v>109.85</v>
      </c>
      <c r="V40" s="185"/>
      <c r="W40" s="356"/>
      <c r="X40" s="356"/>
      <c r="Y40" s="356"/>
      <c r="Z40" s="96"/>
      <c r="AA40" s="96"/>
      <c r="AB40" s="96"/>
      <c r="AC40" s="96"/>
    </row>
    <row r="41" spans="1:29" ht="18.899999999999999" customHeight="1">
      <c r="A41" s="83"/>
      <c r="B41" s="83"/>
      <c r="C41" s="82"/>
      <c r="D41" s="291"/>
      <c r="E41" s="291"/>
      <c r="F41" s="291"/>
      <c r="G41" s="291"/>
      <c r="H41" s="291"/>
      <c r="I41" s="292"/>
      <c r="J41" s="292"/>
      <c r="K41" s="292"/>
      <c r="L41" s="292"/>
      <c r="M41" s="292"/>
      <c r="N41" s="292"/>
      <c r="O41" s="292"/>
      <c r="P41" s="291"/>
      <c r="Q41" s="291"/>
      <c r="R41" s="292"/>
      <c r="S41" s="292"/>
      <c r="T41" s="82"/>
      <c r="U41" s="82"/>
      <c r="V41" s="185"/>
      <c r="W41" s="385"/>
      <c r="X41" s="385"/>
      <c r="Y41" s="385"/>
      <c r="Z41" s="96"/>
      <c r="AA41" s="96"/>
      <c r="AB41" s="96"/>
      <c r="AC41" s="96"/>
    </row>
    <row r="42" spans="1:29" ht="18.899999999999999" customHeight="1">
      <c r="A42" s="357"/>
      <c r="B42" s="358"/>
      <c r="C42" s="359"/>
      <c r="D42" s="359"/>
      <c r="E42" s="359"/>
      <c r="F42" s="359"/>
      <c r="G42" s="359"/>
      <c r="H42" s="359"/>
      <c r="I42" s="360"/>
      <c r="J42" s="360"/>
      <c r="K42" s="360"/>
      <c r="L42" s="360"/>
      <c r="M42" s="360"/>
      <c r="N42" s="360"/>
      <c r="O42" s="360"/>
      <c r="P42" s="359"/>
      <c r="Q42" s="359"/>
      <c r="R42" s="361"/>
      <c r="S42" s="361"/>
      <c r="T42" s="362"/>
      <c r="U42" s="363"/>
      <c r="V42" s="194"/>
      <c r="W42" s="104"/>
      <c r="X42" s="104"/>
      <c r="Y42" s="104"/>
      <c r="Z42" s="96"/>
      <c r="AA42" s="96"/>
      <c r="AB42" s="96"/>
      <c r="AC42" s="96"/>
    </row>
    <row r="43" spans="1:29" ht="18.899999999999999" customHeight="1">
      <c r="A43" s="357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94"/>
      <c r="W43" s="104"/>
      <c r="X43" s="104"/>
      <c r="Y43" s="104"/>
      <c r="Z43" s="96"/>
      <c r="AA43" s="96"/>
      <c r="AB43" s="96"/>
      <c r="AC43" s="96"/>
    </row>
    <row r="44" spans="1:29" ht="18.899999999999999" customHeight="1">
      <c r="A44" s="357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94"/>
      <c r="W44" s="104"/>
      <c r="X44" s="104"/>
      <c r="Y44" s="104"/>
      <c r="Z44" s="96"/>
      <c r="AA44" s="96"/>
      <c r="AB44" s="96"/>
      <c r="AC44" s="96"/>
    </row>
    <row r="45" spans="1:29" ht="18.600000000000001">
      <c r="A45" s="104"/>
      <c r="B45" s="96"/>
      <c r="C45" s="196"/>
      <c r="D45" s="197"/>
      <c r="E45" s="197"/>
      <c r="F45" s="197"/>
      <c r="G45" s="197"/>
      <c r="H45" s="197"/>
      <c r="I45" s="198"/>
      <c r="J45" s="198"/>
      <c r="K45" s="198"/>
      <c r="L45" s="198"/>
      <c r="M45" s="199"/>
      <c r="N45" s="200"/>
      <c r="O45" s="200"/>
      <c r="P45" s="200"/>
      <c r="Q45" s="200"/>
      <c r="R45" s="200"/>
      <c r="S45" s="200"/>
      <c r="T45" s="201"/>
      <c r="U45" s="202"/>
      <c r="V45" s="194"/>
      <c r="W45" s="104"/>
      <c r="X45" s="104"/>
      <c r="Y45" s="104"/>
      <c r="Z45" s="96"/>
      <c r="AA45" s="96"/>
      <c r="AB45" s="96"/>
      <c r="AC45" s="96"/>
    </row>
    <row r="46" spans="1:29" ht="21">
      <c r="A46" s="110"/>
      <c r="B46" s="161"/>
      <c r="C46" s="161"/>
      <c r="D46" s="111"/>
      <c r="E46" s="188"/>
      <c r="F46" s="188"/>
      <c r="G46" s="188"/>
      <c r="H46" s="188"/>
      <c r="I46" s="188"/>
      <c r="J46" s="188"/>
      <c r="K46" s="189"/>
      <c r="L46" s="189"/>
      <c r="M46" s="190"/>
      <c r="N46" s="190"/>
      <c r="O46" s="191"/>
      <c r="P46" s="192"/>
      <c r="Q46" s="192"/>
      <c r="R46" s="193"/>
      <c r="S46" s="388"/>
      <c r="T46" s="388"/>
      <c r="U46" s="172"/>
      <c r="V46" s="194"/>
      <c r="W46" s="104"/>
      <c r="X46" s="104"/>
      <c r="Y46" s="104"/>
      <c r="Z46" s="96"/>
      <c r="AA46" s="96"/>
      <c r="AB46" s="96"/>
      <c r="AC46" s="96"/>
    </row>
    <row r="47" spans="1:29" ht="18.600000000000001">
      <c r="A47" s="110"/>
      <c r="B47" s="96"/>
      <c r="C47" s="96"/>
      <c r="D47" s="96"/>
      <c r="E47" s="96"/>
      <c r="F47" s="96"/>
      <c r="G47" s="96"/>
      <c r="H47" s="96"/>
      <c r="I47" s="96"/>
      <c r="J47" s="96"/>
      <c r="K47" s="195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94"/>
      <c r="W47" s="385"/>
      <c r="X47" s="385"/>
      <c r="Y47" s="385"/>
      <c r="Z47" s="96"/>
      <c r="AA47" s="96"/>
      <c r="AB47" s="96"/>
      <c r="AC47" s="96"/>
    </row>
    <row r="48" spans="1:29" ht="18.600000000000001">
      <c r="A48" s="110"/>
      <c r="B48" s="105"/>
      <c r="C48" s="105"/>
      <c r="D48" s="111"/>
      <c r="E48" s="196"/>
      <c r="F48" s="197"/>
      <c r="G48" s="197"/>
      <c r="H48" s="197"/>
      <c r="I48" s="197"/>
      <c r="J48" s="197"/>
      <c r="K48" s="198"/>
      <c r="L48" s="198"/>
      <c r="M48" s="198"/>
      <c r="N48" s="198"/>
      <c r="O48" s="199"/>
      <c r="P48" s="200"/>
      <c r="Q48" s="200"/>
      <c r="R48" s="200"/>
      <c r="S48" s="200"/>
      <c r="T48" s="201"/>
      <c r="U48" s="202"/>
      <c r="V48" s="194"/>
      <c r="W48" s="104"/>
      <c r="X48" s="104"/>
      <c r="Y48" s="104"/>
      <c r="Z48" s="96"/>
      <c r="AA48" s="96"/>
      <c r="AB48" s="96"/>
      <c r="AC48" s="96"/>
    </row>
    <row r="49" spans="1:29" ht="18.600000000000001">
      <c r="A49" s="110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94"/>
      <c r="W49" s="104"/>
      <c r="X49" s="104"/>
      <c r="Y49" s="104"/>
      <c r="Z49" s="96"/>
      <c r="AA49" s="96"/>
      <c r="AB49" s="96"/>
      <c r="AC49" s="96"/>
    </row>
    <row r="50" spans="1:29" ht="18.600000000000001">
      <c r="A50" s="104"/>
      <c r="B50" s="105"/>
      <c r="C50" s="105"/>
      <c r="D50" s="111"/>
      <c r="E50" s="196"/>
      <c r="F50" s="197"/>
      <c r="G50" s="197"/>
      <c r="H50" s="197"/>
      <c r="I50" s="197"/>
      <c r="J50" s="197"/>
      <c r="K50" s="198"/>
      <c r="L50" s="198"/>
      <c r="M50" s="198"/>
      <c r="N50" s="198"/>
      <c r="O50" s="199"/>
      <c r="P50" s="200"/>
      <c r="Q50" s="200"/>
      <c r="R50" s="200"/>
      <c r="S50" s="200"/>
      <c r="T50" s="201"/>
      <c r="U50" s="202"/>
      <c r="V50" s="194"/>
      <c r="W50" s="385"/>
      <c r="X50" s="385"/>
      <c r="Y50" s="385"/>
      <c r="Z50" s="96"/>
      <c r="AA50" s="96"/>
      <c r="AB50" s="96"/>
      <c r="AC50" s="96"/>
    </row>
    <row r="51" spans="1:29" ht="18.600000000000001">
      <c r="A51" s="104"/>
      <c r="B51" s="105"/>
      <c r="C51" s="105"/>
      <c r="D51" s="111"/>
      <c r="E51" s="196"/>
      <c r="F51" s="197"/>
      <c r="G51" s="197"/>
      <c r="H51" s="197"/>
      <c r="I51" s="197"/>
      <c r="J51" s="197"/>
      <c r="K51" s="198"/>
      <c r="L51" s="198"/>
      <c r="M51" s="198"/>
      <c r="N51" s="198"/>
      <c r="O51" s="199"/>
      <c r="P51" s="200"/>
      <c r="Q51" s="200"/>
      <c r="R51" s="200"/>
      <c r="S51" s="200"/>
      <c r="T51" s="201"/>
      <c r="U51" s="202"/>
      <c r="V51" s="194"/>
      <c r="W51" s="186"/>
      <c r="X51" s="186"/>
      <c r="Y51" s="186"/>
      <c r="Z51" s="96"/>
      <c r="AA51" s="96"/>
      <c r="AB51" s="96"/>
      <c r="AC51" s="96"/>
    </row>
    <row r="52" spans="1:29" ht="18.600000000000001">
      <c r="A52" s="104"/>
      <c r="B52" s="105"/>
      <c r="C52" s="105"/>
      <c r="D52" s="111"/>
      <c r="E52" s="196"/>
      <c r="F52" s="197"/>
      <c r="G52" s="197"/>
      <c r="H52" s="197"/>
      <c r="I52" s="197"/>
      <c r="J52" s="197"/>
      <c r="K52" s="198"/>
      <c r="L52" s="198"/>
      <c r="M52" s="198"/>
      <c r="N52" s="198"/>
      <c r="O52" s="199"/>
      <c r="P52" s="200"/>
      <c r="Q52" s="200"/>
      <c r="R52" s="200"/>
      <c r="S52" s="200"/>
      <c r="T52" s="201"/>
      <c r="U52" s="202"/>
      <c r="V52" s="194"/>
      <c r="W52" s="96"/>
      <c r="X52" s="96"/>
      <c r="Y52" s="96"/>
      <c r="Z52" s="96"/>
      <c r="AA52" s="96"/>
      <c r="AB52" s="96"/>
      <c r="AC52" s="96"/>
    </row>
    <row r="53" spans="1:29" ht="18.600000000000001">
      <c r="A53" s="104"/>
      <c r="B53" s="105"/>
      <c r="C53" s="105"/>
      <c r="D53" s="111"/>
      <c r="E53" s="196"/>
      <c r="F53" s="197"/>
      <c r="G53" s="197"/>
      <c r="H53" s="197"/>
      <c r="I53" s="197"/>
      <c r="J53" s="197"/>
      <c r="K53" s="198"/>
      <c r="L53" s="198"/>
      <c r="M53" s="198"/>
      <c r="N53" s="198"/>
      <c r="O53" s="199"/>
      <c r="P53" s="200"/>
      <c r="Q53" s="200"/>
      <c r="R53" s="200"/>
      <c r="S53" s="200"/>
      <c r="T53" s="201"/>
      <c r="U53" s="202"/>
      <c r="V53" s="194"/>
      <c r="W53" s="96"/>
      <c r="X53" s="96"/>
      <c r="Y53" s="96"/>
      <c r="Z53" s="96"/>
      <c r="AA53" s="96"/>
      <c r="AB53" s="96"/>
      <c r="AC53" s="96"/>
    </row>
    <row r="54" spans="1:29" ht="18.600000000000001">
      <c r="A54" s="104"/>
      <c r="B54" s="105"/>
      <c r="C54" s="105"/>
      <c r="D54" s="111"/>
      <c r="E54" s="196"/>
      <c r="F54" s="197"/>
      <c r="G54" s="197"/>
      <c r="H54" s="197"/>
      <c r="I54" s="197"/>
      <c r="J54" s="197"/>
      <c r="K54" s="198"/>
      <c r="L54" s="198"/>
      <c r="M54" s="198"/>
      <c r="N54" s="198"/>
      <c r="O54" s="199"/>
      <c r="P54" s="200"/>
      <c r="Q54" s="200"/>
      <c r="R54" s="200"/>
      <c r="S54" s="200"/>
      <c r="T54" s="201"/>
      <c r="U54" s="202"/>
      <c r="V54" s="203"/>
      <c r="W54" s="96"/>
      <c r="X54" s="96"/>
      <c r="Y54" s="96"/>
      <c r="Z54" s="96"/>
      <c r="AA54" s="96"/>
      <c r="AB54" s="96"/>
      <c r="AC54" s="96"/>
    </row>
    <row r="55" spans="1:29" ht="2.25" customHeight="1">
      <c r="A55" s="104"/>
      <c r="B55" s="111"/>
      <c r="C55" s="111"/>
      <c r="D55" s="111"/>
      <c r="E55" s="197"/>
      <c r="F55" s="197"/>
      <c r="G55" s="197"/>
      <c r="H55" s="197"/>
      <c r="I55" s="197"/>
      <c r="J55" s="198"/>
      <c r="K55" s="198"/>
      <c r="L55" s="198"/>
      <c r="M55" s="198"/>
      <c r="N55" s="198"/>
      <c r="O55" s="200"/>
      <c r="P55" s="200"/>
      <c r="Q55" s="200"/>
      <c r="R55" s="200"/>
      <c r="S55" s="202"/>
      <c r="T55" s="201"/>
      <c r="U55" s="202"/>
      <c r="V55" s="203"/>
      <c r="W55" s="96"/>
      <c r="X55" s="96"/>
      <c r="Y55" s="96"/>
      <c r="Z55" s="96"/>
      <c r="AA55" s="96"/>
      <c r="AB55" s="96"/>
      <c r="AC55" s="96"/>
    </row>
    <row r="56" spans="1:2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204"/>
      <c r="W56" s="96"/>
      <c r="X56" s="96"/>
      <c r="Y56" s="96"/>
      <c r="Z56" s="96"/>
      <c r="AA56" s="96"/>
      <c r="AB56" s="96"/>
      <c r="AC56" s="96"/>
    </row>
    <row r="57" spans="1:2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2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2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29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29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1:29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1:29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1:29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1:29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1:2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1:29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1:29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1:29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1:29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  <row r="94" spans="1:29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</row>
    <row r="95" spans="1:29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</row>
  </sheetData>
  <sortState xmlns:xlrd2="http://schemas.microsoft.com/office/spreadsheetml/2017/richdata2" ref="B28:U37">
    <sortCondition descending="1" ref="U28:U37"/>
  </sortState>
  <mergeCells count="11">
    <mergeCell ref="W34:Y34"/>
    <mergeCell ref="W47:Y47"/>
    <mergeCell ref="W50:Y50"/>
    <mergeCell ref="C1:D1"/>
    <mergeCell ref="W41:Y41"/>
    <mergeCell ref="S46:T46"/>
    <mergeCell ref="C12:D12"/>
    <mergeCell ref="C26:D26"/>
    <mergeCell ref="W38:Y38"/>
    <mergeCell ref="W21:Y21"/>
    <mergeCell ref="W24:Y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8"/>
  <sheetViews>
    <sheetView workbookViewId="0">
      <selection activeCell="N30" sqref="N30"/>
    </sheetView>
  </sheetViews>
  <sheetFormatPr defaultColWidth="9.109375" defaultRowHeight="14.4"/>
  <cols>
    <col min="1" max="1" width="5.77734375" style="97" customWidth="1"/>
    <col min="2" max="2" width="25.21875" style="97" customWidth="1"/>
    <col min="3" max="4" width="16" style="97" customWidth="1"/>
    <col min="5" max="5" width="15.88671875" style="97" customWidth="1"/>
    <col min="6" max="6" width="18.21875" style="97" customWidth="1"/>
    <col min="7" max="7" width="5.77734375" style="97" customWidth="1"/>
    <col min="8" max="16384" width="9.109375" style="97"/>
  </cols>
  <sheetData>
    <row r="1" spans="1:18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30">
      <c r="A2" s="83"/>
      <c r="B2" s="393" t="s">
        <v>17</v>
      </c>
      <c r="C2" s="394"/>
      <c r="D2" s="394"/>
      <c r="E2" s="394"/>
      <c r="F2" s="394"/>
      <c r="G2" s="8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8.600000000000001">
      <c r="A3" s="83"/>
      <c r="B3" s="229"/>
      <c r="C3" s="295" t="s">
        <v>18</v>
      </c>
      <c r="D3" s="295" t="s">
        <v>18</v>
      </c>
      <c r="E3" s="295" t="s">
        <v>18</v>
      </c>
      <c r="F3" s="295" t="s">
        <v>18</v>
      </c>
      <c r="G3" s="215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18.600000000000001">
      <c r="A4" s="83"/>
      <c r="B4" s="229"/>
      <c r="C4" s="316">
        <f>SUM(C6:C38)</f>
        <v>14</v>
      </c>
      <c r="D4" s="316">
        <f>SUM(D6:D38)</f>
        <v>4</v>
      </c>
      <c r="E4" s="316">
        <f>SUM(E6:E38)</f>
        <v>122</v>
      </c>
      <c r="F4" s="316">
        <f>SUM(F6:F38)</f>
        <v>594</v>
      </c>
      <c r="G4" s="215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21">
      <c r="A5" s="216" t="s">
        <v>19</v>
      </c>
      <c r="B5" s="345" t="s">
        <v>20</v>
      </c>
      <c r="C5" s="288" t="s">
        <v>39</v>
      </c>
      <c r="D5" s="288" t="s">
        <v>41</v>
      </c>
      <c r="E5" s="288" t="s">
        <v>40</v>
      </c>
      <c r="F5" s="288" t="s">
        <v>42</v>
      </c>
      <c r="G5" s="8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8.899999999999999" customHeight="1">
      <c r="A6" s="217">
        <v>1</v>
      </c>
      <c r="B6" s="346" t="s">
        <v>47</v>
      </c>
      <c r="C6" s="94">
        <v>5</v>
      </c>
      <c r="D6" s="94">
        <v>0</v>
      </c>
      <c r="E6" s="94">
        <v>13</v>
      </c>
      <c r="F6" s="286">
        <v>37</v>
      </c>
      <c r="G6" s="21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8.899999999999999" customHeight="1">
      <c r="A7" s="217">
        <v>2</v>
      </c>
      <c r="B7" s="337" t="s">
        <v>25</v>
      </c>
      <c r="C7" s="94">
        <v>4</v>
      </c>
      <c r="D7" s="94">
        <v>1</v>
      </c>
      <c r="E7" s="94">
        <v>20</v>
      </c>
      <c r="F7" s="286">
        <v>35</v>
      </c>
      <c r="G7" s="218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8.899999999999999" customHeight="1">
      <c r="A8" s="217">
        <v>3</v>
      </c>
      <c r="B8" s="337" t="s">
        <v>46</v>
      </c>
      <c r="C8" s="94">
        <v>3</v>
      </c>
      <c r="D8" s="94">
        <v>1</v>
      </c>
      <c r="E8" s="94">
        <v>13</v>
      </c>
      <c r="F8" s="286">
        <v>40</v>
      </c>
      <c r="G8" s="218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8.899999999999999" customHeight="1">
      <c r="A9" s="217">
        <v>4</v>
      </c>
      <c r="B9" s="337" t="s">
        <v>35</v>
      </c>
      <c r="C9" s="94">
        <v>2</v>
      </c>
      <c r="D9" s="94">
        <v>0</v>
      </c>
      <c r="E9" s="94">
        <v>12</v>
      </c>
      <c r="F9" s="286">
        <v>35</v>
      </c>
      <c r="G9" s="218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8" ht="18.899999999999999" customHeight="1">
      <c r="A10" s="217">
        <v>5</v>
      </c>
      <c r="B10" s="337" t="s">
        <v>57</v>
      </c>
      <c r="C10" s="94">
        <v>0</v>
      </c>
      <c r="D10" s="94">
        <v>1</v>
      </c>
      <c r="E10" s="94">
        <v>3</v>
      </c>
      <c r="F10" s="286">
        <v>29</v>
      </c>
      <c r="G10" s="218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ht="18.899999999999999" customHeight="1">
      <c r="A11" s="217">
        <v>6</v>
      </c>
      <c r="B11" s="337" t="s">
        <v>24</v>
      </c>
      <c r="C11" s="314">
        <v>0</v>
      </c>
      <c r="D11" s="94">
        <v>1</v>
      </c>
      <c r="E11" s="94">
        <v>0</v>
      </c>
      <c r="F11" s="286">
        <v>34</v>
      </c>
      <c r="G11" s="218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ht="18.899999999999999" customHeight="1">
      <c r="A12" s="217">
        <v>7</v>
      </c>
      <c r="B12" s="337" t="s">
        <v>63</v>
      </c>
      <c r="C12" s="94">
        <v>0</v>
      </c>
      <c r="D12" s="94">
        <v>0</v>
      </c>
      <c r="E12" s="94">
        <v>12</v>
      </c>
      <c r="F12" s="286">
        <v>37</v>
      </c>
      <c r="G12" s="218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18" ht="18.899999999999999" customHeight="1">
      <c r="A13" s="217">
        <v>8</v>
      </c>
      <c r="B13" s="337" t="s">
        <v>51</v>
      </c>
      <c r="C13" s="94">
        <v>0</v>
      </c>
      <c r="D13" s="94">
        <v>0</v>
      </c>
      <c r="E13" s="94">
        <v>10</v>
      </c>
      <c r="F13" s="286">
        <v>37</v>
      </c>
      <c r="G13" s="218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18.899999999999999" customHeight="1">
      <c r="A14" s="217">
        <v>9</v>
      </c>
      <c r="B14" s="337" t="s">
        <v>23</v>
      </c>
      <c r="C14" s="94">
        <v>0</v>
      </c>
      <c r="D14" s="94">
        <v>0</v>
      </c>
      <c r="E14" s="94">
        <v>9</v>
      </c>
      <c r="F14" s="286">
        <v>32</v>
      </c>
      <c r="G14" s="218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ht="18.899999999999999" customHeight="1">
      <c r="A15" s="217">
        <v>10</v>
      </c>
      <c r="B15" s="337" t="s">
        <v>22</v>
      </c>
      <c r="C15" s="94">
        <v>0</v>
      </c>
      <c r="D15" s="94">
        <v>0</v>
      </c>
      <c r="E15" s="94">
        <v>7</v>
      </c>
      <c r="F15" s="286">
        <v>31</v>
      </c>
      <c r="G15" s="218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18" ht="18.899999999999999" customHeight="1">
      <c r="A16" s="217">
        <v>11</v>
      </c>
      <c r="B16" s="337" t="s">
        <v>36</v>
      </c>
      <c r="C16" s="94">
        <v>0</v>
      </c>
      <c r="D16" s="94">
        <v>0</v>
      </c>
      <c r="E16" s="94">
        <v>5</v>
      </c>
      <c r="F16" s="286">
        <v>29</v>
      </c>
      <c r="G16" s="218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ht="18.899999999999999" customHeight="1">
      <c r="A17" s="217">
        <v>12</v>
      </c>
      <c r="B17" s="337" t="s">
        <v>88</v>
      </c>
      <c r="C17" s="94">
        <v>0</v>
      </c>
      <c r="D17" s="94">
        <v>0</v>
      </c>
      <c r="E17" s="94">
        <v>4</v>
      </c>
      <c r="F17" s="286">
        <v>27</v>
      </c>
      <c r="G17" s="218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ht="18.899999999999999" customHeight="1">
      <c r="A18" s="217">
        <v>13</v>
      </c>
      <c r="B18" s="337" t="s">
        <v>27</v>
      </c>
      <c r="C18" s="94">
        <v>0</v>
      </c>
      <c r="D18" s="94">
        <v>0</v>
      </c>
      <c r="E18" s="94">
        <v>3</v>
      </c>
      <c r="F18" s="286">
        <v>29</v>
      </c>
      <c r="G18" s="218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ht="18.899999999999999" customHeight="1">
      <c r="A19" s="217">
        <v>14</v>
      </c>
      <c r="B19" s="337" t="s">
        <v>76</v>
      </c>
      <c r="C19" s="94">
        <v>0</v>
      </c>
      <c r="D19" s="94">
        <v>0</v>
      </c>
      <c r="E19" s="94">
        <v>3</v>
      </c>
      <c r="F19" s="286">
        <v>24</v>
      </c>
      <c r="G19" s="218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18.899999999999999" customHeight="1">
      <c r="A20" s="217">
        <v>15</v>
      </c>
      <c r="B20" s="337" t="s">
        <v>3</v>
      </c>
      <c r="C20" s="94">
        <v>0</v>
      </c>
      <c r="D20" s="94">
        <v>0</v>
      </c>
      <c r="E20" s="94">
        <v>3</v>
      </c>
      <c r="F20" s="286">
        <v>17</v>
      </c>
      <c r="G20" s="218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ht="18.899999999999999" customHeight="1">
      <c r="A21" s="217">
        <v>16</v>
      </c>
      <c r="B21" s="337" t="s">
        <v>12</v>
      </c>
      <c r="C21" s="94">
        <v>0</v>
      </c>
      <c r="D21" s="94">
        <v>0</v>
      </c>
      <c r="E21" s="94">
        <v>2</v>
      </c>
      <c r="F21" s="286">
        <v>21</v>
      </c>
      <c r="G21" s="218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18.899999999999999" customHeight="1">
      <c r="A22" s="217">
        <v>17</v>
      </c>
      <c r="B22" s="337" t="s">
        <v>34</v>
      </c>
      <c r="C22" s="94">
        <v>0</v>
      </c>
      <c r="D22" s="94">
        <v>0</v>
      </c>
      <c r="E22" s="94">
        <v>1</v>
      </c>
      <c r="F22" s="286">
        <v>19</v>
      </c>
      <c r="G22" s="218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18.899999999999999" customHeight="1">
      <c r="A23" s="217">
        <v>18</v>
      </c>
      <c r="B23" s="337" t="s">
        <v>52</v>
      </c>
      <c r="C23" s="94">
        <v>0</v>
      </c>
      <c r="D23" s="94">
        <v>0</v>
      </c>
      <c r="E23" s="94">
        <v>1</v>
      </c>
      <c r="F23" s="286">
        <v>14</v>
      </c>
      <c r="G23" s="218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18.899999999999999" customHeight="1">
      <c r="A24" s="217">
        <v>19</v>
      </c>
      <c r="B24" s="337" t="s">
        <v>93</v>
      </c>
      <c r="C24" s="94">
        <v>0</v>
      </c>
      <c r="D24" s="94">
        <v>0</v>
      </c>
      <c r="E24" s="94">
        <v>1</v>
      </c>
      <c r="F24" s="286">
        <v>4</v>
      </c>
      <c r="G24" s="218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18.899999999999999" customHeight="1">
      <c r="A25" s="217">
        <v>20</v>
      </c>
      <c r="B25" s="337" t="s">
        <v>26</v>
      </c>
      <c r="C25" s="94">
        <v>0</v>
      </c>
      <c r="D25" s="94">
        <v>0</v>
      </c>
      <c r="E25" s="94">
        <v>0</v>
      </c>
      <c r="F25" s="286">
        <v>19</v>
      </c>
      <c r="G25" s="218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ht="18.899999999999999" customHeight="1">
      <c r="A26" s="217">
        <v>21</v>
      </c>
      <c r="B26" s="348" t="s">
        <v>2</v>
      </c>
      <c r="C26" s="314">
        <v>0</v>
      </c>
      <c r="D26" s="94">
        <v>0</v>
      </c>
      <c r="E26" s="94">
        <v>0</v>
      </c>
      <c r="F26" s="286">
        <v>15</v>
      </c>
      <c r="G26" s="218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ht="18.899999999999999" customHeight="1">
      <c r="A27" s="217">
        <v>22</v>
      </c>
      <c r="B27" s="337" t="s">
        <v>30</v>
      </c>
      <c r="C27" s="94">
        <v>0</v>
      </c>
      <c r="D27" s="94">
        <v>0</v>
      </c>
      <c r="E27" s="94">
        <v>0</v>
      </c>
      <c r="F27" s="286">
        <v>9</v>
      </c>
      <c r="G27" s="218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ht="18.899999999999999" customHeight="1">
      <c r="A28" s="217">
        <v>23</v>
      </c>
      <c r="B28" s="337" t="s">
        <v>50</v>
      </c>
      <c r="C28" s="94">
        <v>0</v>
      </c>
      <c r="D28" s="94">
        <v>0</v>
      </c>
      <c r="E28" s="94">
        <v>0</v>
      </c>
      <c r="F28" s="286">
        <v>9</v>
      </c>
      <c r="G28" s="218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ht="18.899999999999999" customHeight="1">
      <c r="A29" s="217">
        <v>24</v>
      </c>
      <c r="B29" s="337" t="s">
        <v>60</v>
      </c>
      <c r="C29" s="94">
        <v>0</v>
      </c>
      <c r="D29" s="94">
        <v>0</v>
      </c>
      <c r="E29" s="94">
        <v>0</v>
      </c>
      <c r="F29" s="286">
        <v>4</v>
      </c>
      <c r="G29" s="218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ht="18.899999999999999" customHeight="1">
      <c r="A30" s="217">
        <v>25</v>
      </c>
      <c r="B30" s="337" t="s">
        <v>74</v>
      </c>
      <c r="C30" s="94">
        <v>0</v>
      </c>
      <c r="D30" s="94">
        <v>0</v>
      </c>
      <c r="E30" s="94">
        <v>0</v>
      </c>
      <c r="F30" s="286">
        <v>3</v>
      </c>
      <c r="G30" s="218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ht="18.899999999999999" customHeight="1">
      <c r="A31" s="217">
        <v>26</v>
      </c>
      <c r="B31" s="337" t="s">
        <v>29</v>
      </c>
      <c r="C31" s="94">
        <v>0</v>
      </c>
      <c r="D31" s="94">
        <v>0</v>
      </c>
      <c r="E31" s="315">
        <v>0</v>
      </c>
      <c r="F31" s="286">
        <v>3</v>
      </c>
      <c r="G31" s="218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ht="18.899999999999999" customHeight="1">
      <c r="A32" s="217">
        <v>27</v>
      </c>
      <c r="B32" s="337" t="s">
        <v>58</v>
      </c>
      <c r="C32" s="94">
        <v>0</v>
      </c>
      <c r="D32" s="94">
        <v>0</v>
      </c>
      <c r="E32" s="94">
        <v>0</v>
      </c>
      <c r="F32" s="286">
        <v>1</v>
      </c>
      <c r="G32" s="218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18" ht="18.899999999999999" customHeight="1">
      <c r="A33" s="217">
        <v>28</v>
      </c>
      <c r="B33" s="337" t="s">
        <v>102</v>
      </c>
      <c r="C33" s="94">
        <v>0</v>
      </c>
      <c r="D33" s="94">
        <v>0</v>
      </c>
      <c r="E33" s="94">
        <v>0</v>
      </c>
      <c r="F33" s="286">
        <v>0</v>
      </c>
      <c r="G33" s="218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1:18" ht="18.899999999999999" customHeight="1">
      <c r="A34" s="217">
        <v>29</v>
      </c>
      <c r="B34" s="337" t="s">
        <v>73</v>
      </c>
      <c r="C34" s="94">
        <v>0</v>
      </c>
      <c r="D34" s="94">
        <v>0</v>
      </c>
      <c r="E34" s="94">
        <v>0</v>
      </c>
      <c r="F34" s="286">
        <v>0</v>
      </c>
      <c r="G34" s="218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1:18" ht="18.899999999999999" customHeight="1">
      <c r="A35" s="217">
        <v>30</v>
      </c>
      <c r="B35" s="337" t="s">
        <v>32</v>
      </c>
      <c r="C35" s="94">
        <v>0</v>
      </c>
      <c r="D35" s="94">
        <v>0</v>
      </c>
      <c r="E35" s="94">
        <v>0</v>
      </c>
      <c r="F35" s="286">
        <v>0</v>
      </c>
      <c r="G35" s="218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1:18" ht="18.899999999999999" customHeight="1">
      <c r="A36" s="217">
        <v>31</v>
      </c>
      <c r="B36" s="337" t="s">
        <v>33</v>
      </c>
      <c r="C36" s="293">
        <v>0</v>
      </c>
      <c r="D36" s="293">
        <v>0</v>
      </c>
      <c r="E36" s="293">
        <v>0</v>
      </c>
      <c r="F36" s="294">
        <v>0</v>
      </c>
      <c r="G36" s="218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1:18" ht="18.899999999999999" customHeight="1">
      <c r="A37" s="217">
        <v>32</v>
      </c>
      <c r="B37" s="337" t="s">
        <v>38</v>
      </c>
      <c r="C37" s="293">
        <v>0</v>
      </c>
      <c r="D37" s="293">
        <v>0</v>
      </c>
      <c r="E37" s="293">
        <v>0</v>
      </c>
      <c r="F37" s="294">
        <v>0</v>
      </c>
      <c r="G37" s="218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1:18" ht="18.899999999999999" customHeight="1">
      <c r="A38" s="217">
        <v>33</v>
      </c>
      <c r="B38" s="337" t="s">
        <v>37</v>
      </c>
      <c r="C38" s="94">
        <v>0</v>
      </c>
      <c r="D38" s="94">
        <v>0</v>
      </c>
      <c r="E38" s="94">
        <v>0</v>
      </c>
      <c r="F38" s="286">
        <v>0</v>
      </c>
      <c r="G38" s="218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18" ht="18.600000000000001">
      <c r="A39" s="219"/>
      <c r="B39" s="349"/>
      <c r="C39" s="282"/>
      <c r="D39" s="283"/>
      <c r="E39" s="284"/>
      <c r="F39" s="285"/>
      <c r="G39" s="218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18" ht="18.600000000000001">
      <c r="A40" s="220"/>
      <c r="B40" s="347"/>
      <c r="C40" s="278"/>
      <c r="D40" s="279"/>
      <c r="E40" s="280"/>
      <c r="F40" s="281"/>
      <c r="G40" s="18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18" ht="18.600000000000001">
      <c r="A41" s="220"/>
      <c r="B41" s="347"/>
      <c r="C41" s="278"/>
      <c r="D41" s="279"/>
      <c r="E41" s="280"/>
      <c r="F41" s="281"/>
      <c r="G41" s="18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1:18" ht="18.600000000000001">
      <c r="A42" s="220"/>
      <c r="B42" s="347"/>
      <c r="C42" s="278"/>
      <c r="D42" s="279"/>
      <c r="E42" s="280"/>
      <c r="F42" s="281"/>
      <c r="G42" s="18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1:18" ht="18.600000000000001">
      <c r="A43" s="220"/>
      <c r="B43" s="347"/>
      <c r="C43" s="287"/>
      <c r="D43" s="279"/>
      <c r="E43" s="280"/>
      <c r="F43" s="281"/>
      <c r="G43" s="18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1:18" ht="18.600000000000001">
      <c r="A44" s="221"/>
      <c r="B44" s="347"/>
      <c r="C44" s="222"/>
      <c r="D44" s="186"/>
      <c r="E44" s="223"/>
      <c r="F44" s="96"/>
      <c r="G44" s="18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1:18" ht="18.600000000000001">
      <c r="A45" s="221"/>
      <c r="B45" s="347"/>
      <c r="C45" s="222"/>
      <c r="D45" s="186"/>
      <c r="E45" s="223"/>
      <c r="F45" s="96"/>
      <c r="G45" s="18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1:18" ht="18.600000000000001">
      <c r="A46" s="221"/>
      <c r="B46" s="347"/>
      <c r="C46" s="222"/>
      <c r="D46" s="186"/>
      <c r="E46" s="223"/>
      <c r="F46" s="96"/>
      <c r="G46" s="18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1:18" ht="18.600000000000001">
      <c r="A47" s="221"/>
      <c r="B47" s="347"/>
      <c r="C47" s="224"/>
      <c r="D47" s="186"/>
      <c r="E47" s="223"/>
      <c r="F47" s="96"/>
      <c r="G47" s="18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1:18" ht="18.600000000000001">
      <c r="A48" s="221"/>
      <c r="B48" s="350"/>
      <c r="C48" s="222"/>
      <c r="D48" s="225"/>
      <c r="E48" s="223"/>
      <c r="F48" s="96"/>
      <c r="G48" s="18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1:18" ht="18.600000000000001">
      <c r="A49" s="221"/>
      <c r="B49" s="350"/>
      <c r="C49" s="226"/>
      <c r="D49" s="186"/>
      <c r="E49" s="223"/>
      <c r="F49" s="96"/>
      <c r="G49" s="18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1:18">
      <c r="A50" s="392"/>
      <c r="B50" s="392"/>
      <c r="C50" s="392"/>
      <c r="D50" s="392"/>
      <c r="E50" s="392"/>
      <c r="F50" s="392"/>
      <c r="G50" s="392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1:18" ht="21">
      <c r="A51" s="96"/>
      <c r="B51" s="96"/>
      <c r="C51" s="96"/>
      <c r="D51" s="228"/>
      <c r="E51" s="227"/>
      <c r="F51" s="96"/>
      <c r="G51" s="228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1:1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1:1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1:1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1:1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1:1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1:1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1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1:1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1:1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1:1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1:1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1:18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1:18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1:18">
      <c r="A66" s="96"/>
      <c r="B66" s="96"/>
      <c r="C66" s="96"/>
      <c r="D66" s="96"/>
      <c r="E66" s="96"/>
      <c r="F66" s="96"/>
      <c r="G66" s="96"/>
      <c r="H66" s="96"/>
    </row>
    <row r="67" spans="1:18">
      <c r="A67" s="96"/>
      <c r="B67" s="96"/>
      <c r="C67" s="96"/>
      <c r="D67" s="96"/>
      <c r="E67" s="96"/>
      <c r="F67" s="96"/>
      <c r="G67" s="96"/>
      <c r="H67" s="96"/>
    </row>
    <row r="68" spans="1:18">
      <c r="A68" s="96"/>
      <c r="B68" s="96"/>
      <c r="C68" s="96"/>
      <c r="D68" s="96"/>
      <c r="E68" s="96"/>
      <c r="F68" s="96"/>
      <c r="G68" s="96"/>
      <c r="H68" s="96"/>
    </row>
  </sheetData>
  <sortState xmlns:xlrd2="http://schemas.microsoft.com/office/spreadsheetml/2017/richdata2" ref="B16:F17">
    <sortCondition descending="1" ref="E16:E17"/>
  </sortState>
  <mergeCells count="2">
    <mergeCell ref="A50:G50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3"/>
  <sheetViews>
    <sheetView workbookViewId="0">
      <selection activeCell="T33" sqref="T33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23"/>
      <c r="B1" s="83"/>
      <c r="C1" s="85"/>
      <c r="D1" s="241" t="s">
        <v>21</v>
      </c>
      <c r="E1" s="242" t="s">
        <v>54</v>
      </c>
      <c r="F1" s="242" t="s">
        <v>55</v>
      </c>
      <c r="G1" s="243">
        <v>1</v>
      </c>
      <c r="H1" s="243">
        <v>2</v>
      </c>
      <c r="I1" s="243">
        <v>3</v>
      </c>
      <c r="J1" s="243">
        <v>4</v>
      </c>
      <c r="K1" s="243">
        <v>5</v>
      </c>
      <c r="L1" s="244"/>
      <c r="M1" s="243">
        <v>6</v>
      </c>
      <c r="N1" s="243">
        <v>7</v>
      </c>
      <c r="O1" s="243">
        <v>8</v>
      </c>
      <c r="P1" s="243">
        <v>9</v>
      </c>
      <c r="Q1" s="245">
        <v>10</v>
      </c>
      <c r="R1" s="86"/>
      <c r="S1" s="15"/>
      <c r="T1" s="32"/>
      <c r="U1" s="32"/>
      <c r="V1" s="32"/>
      <c r="W1" s="32"/>
      <c r="X1" s="3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18.600000000000001" customHeight="1">
      <c r="A2" s="23"/>
      <c r="B2" s="51">
        <v>1</v>
      </c>
      <c r="C2" s="246" t="s">
        <v>25</v>
      </c>
      <c r="D2" s="247">
        <v>45295</v>
      </c>
      <c r="E2" s="248">
        <v>2024</v>
      </c>
      <c r="F2" s="249">
        <f t="shared" ref="F2:F35" si="0">SUM(L2+R2)</f>
        <v>1498</v>
      </c>
      <c r="G2" s="250">
        <v>152</v>
      </c>
      <c r="H2" s="250">
        <v>148</v>
      </c>
      <c r="I2" s="250">
        <v>152</v>
      </c>
      <c r="J2" s="250">
        <v>148</v>
      </c>
      <c r="K2" s="250">
        <v>148</v>
      </c>
      <c r="L2" s="249">
        <f t="shared" ref="L2:L35" si="1">SUM(G2:K2)</f>
        <v>748</v>
      </c>
      <c r="M2" s="250">
        <v>152</v>
      </c>
      <c r="N2" s="250">
        <v>150</v>
      </c>
      <c r="O2" s="250">
        <v>152</v>
      </c>
      <c r="P2" s="250">
        <v>148</v>
      </c>
      <c r="Q2" s="250">
        <v>148</v>
      </c>
      <c r="R2" s="251">
        <f t="shared" ref="R2:R35" si="2">SUM(M2:Q2)</f>
        <v>750</v>
      </c>
      <c r="S2" s="13"/>
      <c r="T2" s="34"/>
      <c r="U2" s="34"/>
      <c r="V2" s="34"/>
      <c r="W2" s="34"/>
      <c r="X2" s="35"/>
      <c r="Y2" s="23"/>
      <c r="Z2" s="23"/>
      <c r="AA2" s="23"/>
      <c r="AB2" s="23"/>
      <c r="AC2" s="23"/>
      <c r="AD2" s="23"/>
      <c r="AE2" s="23"/>
      <c r="AF2" s="23"/>
      <c r="AG2" s="23"/>
    </row>
    <row r="3" spans="1:33" ht="18.600000000000001" customHeight="1">
      <c r="A3" s="23"/>
      <c r="B3" s="68">
        <v>2</v>
      </c>
      <c r="C3" s="252" t="s">
        <v>46</v>
      </c>
      <c r="D3" s="87">
        <v>42081</v>
      </c>
      <c r="E3" s="88">
        <v>2010</v>
      </c>
      <c r="F3" s="60">
        <f t="shared" si="0"/>
        <v>1482</v>
      </c>
      <c r="G3" s="62">
        <v>148</v>
      </c>
      <c r="H3" s="62">
        <v>148</v>
      </c>
      <c r="I3" s="62">
        <v>146</v>
      </c>
      <c r="J3" s="62">
        <v>148</v>
      </c>
      <c r="K3" s="62">
        <v>144</v>
      </c>
      <c r="L3" s="60">
        <f t="shared" si="1"/>
        <v>734</v>
      </c>
      <c r="M3" s="62">
        <v>148</v>
      </c>
      <c r="N3" s="62">
        <v>152</v>
      </c>
      <c r="O3" s="62">
        <v>152</v>
      </c>
      <c r="P3" s="62">
        <v>148</v>
      </c>
      <c r="Q3" s="62">
        <v>148</v>
      </c>
      <c r="R3" s="253">
        <f t="shared" si="2"/>
        <v>748</v>
      </c>
      <c r="S3" s="14"/>
      <c r="T3" s="34"/>
      <c r="U3" s="34"/>
      <c r="V3" s="34"/>
      <c r="W3" s="34"/>
      <c r="X3" s="35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8.600000000000001" customHeight="1">
      <c r="A4" s="23"/>
      <c r="B4" s="51">
        <v>3</v>
      </c>
      <c r="C4" s="252" t="s">
        <v>47</v>
      </c>
      <c r="D4" s="87">
        <v>45407</v>
      </c>
      <c r="E4" s="88">
        <v>2024</v>
      </c>
      <c r="F4" s="60">
        <f t="shared" si="0"/>
        <v>1478</v>
      </c>
      <c r="G4" s="62">
        <v>144</v>
      </c>
      <c r="H4" s="62">
        <v>148</v>
      </c>
      <c r="I4" s="62">
        <v>147</v>
      </c>
      <c r="J4" s="62">
        <v>148</v>
      </c>
      <c r="K4" s="62">
        <v>148</v>
      </c>
      <c r="L4" s="60">
        <f t="shared" si="1"/>
        <v>735</v>
      </c>
      <c r="M4" s="62">
        <v>144</v>
      </c>
      <c r="N4" s="62">
        <v>152</v>
      </c>
      <c r="O4" s="62">
        <v>148</v>
      </c>
      <c r="P4" s="62">
        <v>152</v>
      </c>
      <c r="Q4" s="62">
        <v>147</v>
      </c>
      <c r="R4" s="253">
        <f t="shared" si="2"/>
        <v>743</v>
      </c>
      <c r="S4" s="14"/>
      <c r="T4" s="34"/>
      <c r="U4" s="34"/>
      <c r="V4" s="34"/>
      <c r="W4" s="34"/>
      <c r="X4" s="35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8.600000000000001" customHeight="1">
      <c r="A5" s="23"/>
      <c r="B5" s="68">
        <v>4</v>
      </c>
      <c r="C5" s="252" t="s">
        <v>51</v>
      </c>
      <c r="D5" s="87">
        <v>45554</v>
      </c>
      <c r="E5" s="88">
        <v>2024</v>
      </c>
      <c r="F5" s="60">
        <f t="shared" si="0"/>
        <v>1463</v>
      </c>
      <c r="G5" s="62">
        <v>144</v>
      </c>
      <c r="H5" s="62">
        <v>146</v>
      </c>
      <c r="I5" s="62">
        <v>148</v>
      </c>
      <c r="J5" s="62">
        <v>148</v>
      </c>
      <c r="K5" s="62">
        <v>146</v>
      </c>
      <c r="L5" s="60">
        <f t="shared" si="1"/>
        <v>732</v>
      </c>
      <c r="M5" s="62">
        <v>148</v>
      </c>
      <c r="N5" s="62">
        <v>143</v>
      </c>
      <c r="O5" s="62">
        <v>148</v>
      </c>
      <c r="P5" s="62">
        <v>144</v>
      </c>
      <c r="Q5" s="62">
        <v>148</v>
      </c>
      <c r="R5" s="253">
        <f t="shared" si="2"/>
        <v>731</v>
      </c>
      <c r="S5" s="14"/>
      <c r="T5" s="34"/>
      <c r="U5" s="34"/>
      <c r="V5" s="34"/>
      <c r="W5" s="34"/>
      <c r="X5" s="35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8.600000000000001" customHeight="1">
      <c r="A6" s="23"/>
      <c r="B6" s="51">
        <v>5</v>
      </c>
      <c r="C6" s="254" t="s">
        <v>63</v>
      </c>
      <c r="D6" s="87">
        <v>45260</v>
      </c>
      <c r="E6" s="89">
        <v>2023</v>
      </c>
      <c r="F6" s="60">
        <f t="shared" si="0"/>
        <v>1462</v>
      </c>
      <c r="G6" s="90">
        <v>144</v>
      </c>
      <c r="H6" s="90">
        <v>144</v>
      </c>
      <c r="I6" s="90">
        <v>148</v>
      </c>
      <c r="J6" s="90">
        <v>152</v>
      </c>
      <c r="K6" s="90">
        <v>144</v>
      </c>
      <c r="L6" s="60">
        <f t="shared" si="1"/>
        <v>732</v>
      </c>
      <c r="M6" s="91">
        <v>148</v>
      </c>
      <c r="N6" s="91">
        <v>140</v>
      </c>
      <c r="O6" s="91">
        <v>152</v>
      </c>
      <c r="P6" s="91">
        <v>146</v>
      </c>
      <c r="Q6" s="91">
        <v>144</v>
      </c>
      <c r="R6" s="253">
        <f t="shared" si="2"/>
        <v>730</v>
      </c>
      <c r="S6" s="14"/>
      <c r="T6" s="36"/>
      <c r="U6" s="36"/>
      <c r="V6" s="36"/>
      <c r="W6" s="34"/>
      <c r="X6" s="35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8.600000000000001" customHeight="1">
      <c r="A7" s="23"/>
      <c r="B7" s="68">
        <v>6</v>
      </c>
      <c r="C7" s="252" t="s">
        <v>23</v>
      </c>
      <c r="D7" s="87">
        <v>45393</v>
      </c>
      <c r="E7" s="88">
        <v>2024</v>
      </c>
      <c r="F7" s="60">
        <f t="shared" si="0"/>
        <v>1457</v>
      </c>
      <c r="G7" s="62">
        <v>144</v>
      </c>
      <c r="H7" s="62">
        <v>148</v>
      </c>
      <c r="I7" s="62">
        <v>148</v>
      </c>
      <c r="J7" s="62">
        <v>148</v>
      </c>
      <c r="K7" s="62">
        <v>144</v>
      </c>
      <c r="L7" s="60">
        <f t="shared" si="1"/>
        <v>732</v>
      </c>
      <c r="M7" s="62">
        <v>140</v>
      </c>
      <c r="N7" s="62">
        <v>148</v>
      </c>
      <c r="O7" s="62">
        <v>148</v>
      </c>
      <c r="P7" s="62">
        <v>141</v>
      </c>
      <c r="Q7" s="62">
        <v>148</v>
      </c>
      <c r="R7" s="253">
        <f t="shared" si="2"/>
        <v>725</v>
      </c>
      <c r="S7" s="14"/>
      <c r="T7" s="34"/>
      <c r="U7" s="34"/>
      <c r="V7" s="34"/>
      <c r="W7" s="34"/>
      <c r="X7" s="35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8.600000000000001" customHeight="1">
      <c r="A8" s="23"/>
      <c r="B8" s="51">
        <v>7</v>
      </c>
      <c r="C8" s="252" t="s">
        <v>35</v>
      </c>
      <c r="D8" s="87">
        <v>45295</v>
      </c>
      <c r="E8" s="88">
        <v>2024</v>
      </c>
      <c r="F8" s="60">
        <f t="shared" si="0"/>
        <v>1456</v>
      </c>
      <c r="G8" s="62">
        <v>144</v>
      </c>
      <c r="H8" s="62">
        <v>144</v>
      </c>
      <c r="I8" s="62">
        <v>144</v>
      </c>
      <c r="J8" s="62">
        <v>144</v>
      </c>
      <c r="K8" s="62">
        <v>148</v>
      </c>
      <c r="L8" s="60">
        <f t="shared" si="1"/>
        <v>724</v>
      </c>
      <c r="M8" s="62">
        <v>148</v>
      </c>
      <c r="N8" s="62">
        <v>144</v>
      </c>
      <c r="O8" s="62">
        <v>146</v>
      </c>
      <c r="P8" s="62">
        <v>148</v>
      </c>
      <c r="Q8" s="62">
        <v>146</v>
      </c>
      <c r="R8" s="253">
        <f t="shared" si="2"/>
        <v>732</v>
      </c>
      <c r="S8" s="13"/>
      <c r="T8" s="34"/>
      <c r="U8" s="34"/>
      <c r="V8" s="34"/>
      <c r="W8" s="34"/>
      <c r="X8" s="35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8.600000000000001" customHeight="1">
      <c r="A9" s="23"/>
      <c r="B9" s="68">
        <v>8</v>
      </c>
      <c r="C9" s="252" t="s">
        <v>22</v>
      </c>
      <c r="D9" s="87">
        <v>45295</v>
      </c>
      <c r="E9" s="88">
        <v>2024</v>
      </c>
      <c r="F9" s="60">
        <f t="shared" si="0"/>
        <v>1455</v>
      </c>
      <c r="G9" s="62">
        <v>142</v>
      </c>
      <c r="H9" s="62">
        <v>140</v>
      </c>
      <c r="I9" s="62">
        <v>148</v>
      </c>
      <c r="J9" s="62">
        <v>143</v>
      </c>
      <c r="K9" s="62">
        <v>148</v>
      </c>
      <c r="L9" s="60">
        <f t="shared" si="1"/>
        <v>721</v>
      </c>
      <c r="M9" s="62">
        <v>148</v>
      </c>
      <c r="N9" s="62">
        <v>146</v>
      </c>
      <c r="O9" s="62">
        <v>148</v>
      </c>
      <c r="P9" s="62">
        <v>148</v>
      </c>
      <c r="Q9" s="62">
        <v>144</v>
      </c>
      <c r="R9" s="253">
        <f t="shared" si="2"/>
        <v>734</v>
      </c>
      <c r="S9" s="13"/>
      <c r="T9" s="34"/>
      <c r="U9" s="34"/>
      <c r="V9" s="34"/>
      <c r="W9" s="34"/>
      <c r="X9" s="35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18.600000000000001" customHeight="1">
      <c r="A10" s="23"/>
      <c r="B10" s="51">
        <v>9</v>
      </c>
      <c r="C10" s="252" t="s">
        <v>43</v>
      </c>
      <c r="D10" s="87">
        <v>45407</v>
      </c>
      <c r="E10" s="88">
        <v>2024</v>
      </c>
      <c r="F10" s="60">
        <f t="shared" si="0"/>
        <v>1450</v>
      </c>
      <c r="G10" s="62">
        <v>146</v>
      </c>
      <c r="H10" s="62">
        <v>143</v>
      </c>
      <c r="I10" s="62">
        <v>148</v>
      </c>
      <c r="J10" s="62">
        <v>142</v>
      </c>
      <c r="K10" s="62">
        <v>143</v>
      </c>
      <c r="L10" s="60">
        <f t="shared" si="1"/>
        <v>722</v>
      </c>
      <c r="M10" s="62">
        <v>144</v>
      </c>
      <c r="N10" s="62">
        <v>140</v>
      </c>
      <c r="O10" s="62">
        <v>148</v>
      </c>
      <c r="P10" s="62">
        <v>144</v>
      </c>
      <c r="Q10" s="62">
        <v>152</v>
      </c>
      <c r="R10" s="253">
        <f t="shared" si="2"/>
        <v>728</v>
      </c>
      <c r="S10" s="14"/>
      <c r="T10" s="34"/>
      <c r="U10" s="34"/>
      <c r="V10" s="34"/>
      <c r="W10" s="34"/>
      <c r="X10" s="35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8.600000000000001" customHeight="1">
      <c r="A11" s="23"/>
      <c r="B11" s="68">
        <v>10</v>
      </c>
      <c r="C11" s="252" t="s">
        <v>76</v>
      </c>
      <c r="D11" s="87">
        <v>45323</v>
      </c>
      <c r="E11" s="88">
        <v>2024</v>
      </c>
      <c r="F11" s="60">
        <f t="shared" si="0"/>
        <v>1445</v>
      </c>
      <c r="G11" s="62">
        <v>140</v>
      </c>
      <c r="H11" s="62">
        <v>144</v>
      </c>
      <c r="I11" s="62">
        <v>148</v>
      </c>
      <c r="J11" s="62">
        <v>148</v>
      </c>
      <c r="K11" s="62">
        <v>145</v>
      </c>
      <c r="L11" s="60">
        <f t="shared" si="1"/>
        <v>725</v>
      </c>
      <c r="M11" s="62">
        <v>144</v>
      </c>
      <c r="N11" s="62">
        <v>148</v>
      </c>
      <c r="O11" s="62">
        <v>140</v>
      </c>
      <c r="P11" s="62">
        <v>144</v>
      </c>
      <c r="Q11" s="62">
        <v>144</v>
      </c>
      <c r="R11" s="253">
        <f t="shared" si="2"/>
        <v>720</v>
      </c>
      <c r="S11" s="14"/>
      <c r="T11" s="34"/>
      <c r="U11" s="34"/>
      <c r="V11" s="34"/>
      <c r="W11" s="34"/>
      <c r="X11" s="35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18.600000000000001" customHeight="1">
      <c r="A12" s="23"/>
      <c r="B12" s="51">
        <v>11</v>
      </c>
      <c r="C12" s="252" t="s">
        <v>24</v>
      </c>
      <c r="D12" s="87">
        <v>45554</v>
      </c>
      <c r="E12" s="88">
        <v>2024</v>
      </c>
      <c r="F12" s="60">
        <f t="shared" si="0"/>
        <v>1445</v>
      </c>
      <c r="G12" s="62">
        <v>146</v>
      </c>
      <c r="H12" s="62">
        <v>145</v>
      </c>
      <c r="I12" s="62">
        <v>144</v>
      </c>
      <c r="J12" s="62">
        <v>146</v>
      </c>
      <c r="K12" s="62">
        <v>142</v>
      </c>
      <c r="L12" s="60">
        <f t="shared" si="1"/>
        <v>723</v>
      </c>
      <c r="M12" s="62">
        <v>144</v>
      </c>
      <c r="N12" s="62">
        <v>146</v>
      </c>
      <c r="O12" s="62">
        <v>144</v>
      </c>
      <c r="P12" s="62">
        <v>144</v>
      </c>
      <c r="Q12" s="62">
        <v>144</v>
      </c>
      <c r="R12" s="253">
        <f t="shared" si="2"/>
        <v>722</v>
      </c>
      <c r="S12" s="14"/>
      <c r="T12" s="34"/>
      <c r="U12" s="34"/>
      <c r="V12" s="34"/>
      <c r="W12" s="34"/>
      <c r="X12" s="35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8.600000000000001" customHeight="1">
      <c r="A13" s="23"/>
      <c r="B13" s="68">
        <v>12</v>
      </c>
      <c r="C13" s="252" t="s">
        <v>27</v>
      </c>
      <c r="D13" s="87">
        <v>45323</v>
      </c>
      <c r="E13" s="88">
        <v>2024</v>
      </c>
      <c r="F13" s="60">
        <f t="shared" si="0"/>
        <v>1435</v>
      </c>
      <c r="G13" s="62">
        <v>147</v>
      </c>
      <c r="H13" s="62">
        <v>140</v>
      </c>
      <c r="I13" s="62">
        <v>140</v>
      </c>
      <c r="J13" s="62">
        <v>140</v>
      </c>
      <c r="K13" s="62">
        <v>140</v>
      </c>
      <c r="L13" s="60">
        <f t="shared" si="1"/>
        <v>707</v>
      </c>
      <c r="M13" s="62">
        <v>148</v>
      </c>
      <c r="N13" s="62">
        <v>144</v>
      </c>
      <c r="O13" s="62">
        <v>144</v>
      </c>
      <c r="P13" s="62">
        <v>152</v>
      </c>
      <c r="Q13" s="62">
        <v>140</v>
      </c>
      <c r="R13" s="253">
        <f t="shared" si="2"/>
        <v>728</v>
      </c>
      <c r="S13" s="14"/>
      <c r="T13" s="34"/>
      <c r="U13" s="34"/>
      <c r="V13" s="34"/>
      <c r="W13" s="34"/>
      <c r="X13" s="3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8.600000000000001" customHeight="1">
      <c r="A14" s="23"/>
      <c r="B14" s="51">
        <v>13</v>
      </c>
      <c r="C14" s="252" t="s">
        <v>3</v>
      </c>
      <c r="D14" s="87">
        <v>42279</v>
      </c>
      <c r="E14" s="88">
        <v>2008</v>
      </c>
      <c r="F14" s="60">
        <f t="shared" si="0"/>
        <v>1434</v>
      </c>
      <c r="G14" s="62">
        <v>140</v>
      </c>
      <c r="H14" s="62">
        <v>144</v>
      </c>
      <c r="I14" s="62">
        <v>140</v>
      </c>
      <c r="J14" s="62">
        <v>144</v>
      </c>
      <c r="K14" s="62">
        <v>148</v>
      </c>
      <c r="L14" s="60">
        <f t="shared" si="1"/>
        <v>716</v>
      </c>
      <c r="M14" s="62">
        <v>144</v>
      </c>
      <c r="N14" s="62">
        <v>140</v>
      </c>
      <c r="O14" s="62">
        <v>146</v>
      </c>
      <c r="P14" s="62">
        <v>144</v>
      </c>
      <c r="Q14" s="62">
        <v>144</v>
      </c>
      <c r="R14" s="253">
        <f t="shared" si="2"/>
        <v>718</v>
      </c>
      <c r="S14" s="14"/>
      <c r="T14" s="34"/>
      <c r="U14" s="34"/>
      <c r="V14" s="34"/>
      <c r="W14" s="34"/>
      <c r="X14" s="35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8.600000000000001" customHeight="1">
      <c r="A15" s="23"/>
      <c r="B15" s="68">
        <v>14</v>
      </c>
      <c r="C15" s="252" t="s">
        <v>57</v>
      </c>
      <c r="D15" s="87">
        <v>45337</v>
      </c>
      <c r="E15" s="88">
        <v>2024</v>
      </c>
      <c r="F15" s="60">
        <f t="shared" si="0"/>
        <v>1433</v>
      </c>
      <c r="G15" s="62">
        <v>144</v>
      </c>
      <c r="H15" s="62">
        <v>140</v>
      </c>
      <c r="I15" s="62">
        <v>144</v>
      </c>
      <c r="J15" s="62">
        <v>144</v>
      </c>
      <c r="K15" s="62">
        <v>144</v>
      </c>
      <c r="L15" s="60">
        <f t="shared" si="1"/>
        <v>716</v>
      </c>
      <c r="M15" s="62">
        <v>147</v>
      </c>
      <c r="N15" s="62">
        <v>144</v>
      </c>
      <c r="O15" s="62">
        <v>144</v>
      </c>
      <c r="P15" s="62">
        <v>142</v>
      </c>
      <c r="Q15" s="62">
        <v>140</v>
      </c>
      <c r="R15" s="253">
        <f t="shared" si="2"/>
        <v>717</v>
      </c>
      <c r="S15" s="14"/>
      <c r="T15" s="34"/>
      <c r="U15" s="34"/>
      <c r="V15" s="34"/>
      <c r="W15" s="34"/>
      <c r="X15" s="35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8.600000000000001" customHeight="1">
      <c r="A16" s="23"/>
      <c r="B16" s="51">
        <v>15</v>
      </c>
      <c r="C16" s="254" t="s">
        <v>88</v>
      </c>
      <c r="D16" s="87">
        <v>45379</v>
      </c>
      <c r="E16" s="89">
        <v>2024</v>
      </c>
      <c r="F16" s="60">
        <f t="shared" si="0"/>
        <v>1424</v>
      </c>
      <c r="G16" s="91">
        <v>142</v>
      </c>
      <c r="H16" s="91">
        <v>148</v>
      </c>
      <c r="I16" s="91">
        <v>144</v>
      </c>
      <c r="J16" s="91">
        <v>140</v>
      </c>
      <c r="K16" s="91">
        <v>148</v>
      </c>
      <c r="L16" s="60">
        <f t="shared" si="1"/>
        <v>722</v>
      </c>
      <c r="M16" s="91">
        <v>142</v>
      </c>
      <c r="N16" s="91">
        <v>143</v>
      </c>
      <c r="O16" s="91">
        <v>144</v>
      </c>
      <c r="P16" s="91">
        <v>129</v>
      </c>
      <c r="Q16" s="91">
        <v>144</v>
      </c>
      <c r="R16" s="253">
        <f t="shared" si="2"/>
        <v>702</v>
      </c>
      <c r="S16" s="14"/>
      <c r="T16" s="34"/>
      <c r="U16" s="34"/>
      <c r="V16" s="34"/>
      <c r="W16" s="34"/>
      <c r="X16" s="35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8.600000000000001" customHeight="1">
      <c r="A17" s="23"/>
      <c r="B17" s="68">
        <v>16</v>
      </c>
      <c r="C17" s="252" t="s">
        <v>44</v>
      </c>
      <c r="D17" s="87">
        <v>45274</v>
      </c>
      <c r="E17" s="88">
        <v>2023</v>
      </c>
      <c r="F17" s="60">
        <f t="shared" si="0"/>
        <v>1422</v>
      </c>
      <c r="G17" s="62">
        <v>140</v>
      </c>
      <c r="H17" s="62">
        <v>144</v>
      </c>
      <c r="I17" s="62">
        <v>140</v>
      </c>
      <c r="J17" s="62">
        <v>140</v>
      </c>
      <c r="K17" s="62">
        <v>140</v>
      </c>
      <c r="L17" s="60">
        <f t="shared" si="1"/>
        <v>704</v>
      </c>
      <c r="M17" s="62">
        <v>142</v>
      </c>
      <c r="N17" s="62">
        <v>144</v>
      </c>
      <c r="O17" s="62">
        <v>144</v>
      </c>
      <c r="P17" s="62">
        <v>144</v>
      </c>
      <c r="Q17" s="62">
        <v>144</v>
      </c>
      <c r="R17" s="253">
        <f t="shared" si="2"/>
        <v>718</v>
      </c>
      <c r="S17" s="14"/>
      <c r="T17" s="34"/>
      <c r="U17" s="34"/>
      <c r="V17" s="34"/>
      <c r="W17" s="34"/>
      <c r="X17" s="35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8.600000000000001" customHeight="1">
      <c r="A18" s="23"/>
      <c r="B18" s="51">
        <v>17</v>
      </c>
      <c r="C18" s="252" t="s">
        <v>12</v>
      </c>
      <c r="D18" s="87">
        <v>45337</v>
      </c>
      <c r="E18" s="88">
        <v>2024</v>
      </c>
      <c r="F18" s="60">
        <f t="shared" si="0"/>
        <v>1421</v>
      </c>
      <c r="G18" s="62">
        <v>140</v>
      </c>
      <c r="H18" s="62">
        <v>131</v>
      </c>
      <c r="I18" s="62">
        <v>148</v>
      </c>
      <c r="J18" s="62">
        <v>130</v>
      </c>
      <c r="K18" s="62">
        <v>144</v>
      </c>
      <c r="L18" s="60">
        <f t="shared" si="1"/>
        <v>693</v>
      </c>
      <c r="M18" s="62">
        <v>148</v>
      </c>
      <c r="N18" s="62">
        <v>144</v>
      </c>
      <c r="O18" s="62">
        <v>140</v>
      </c>
      <c r="P18" s="62">
        <v>148</v>
      </c>
      <c r="Q18" s="62">
        <v>148</v>
      </c>
      <c r="R18" s="253">
        <f t="shared" si="2"/>
        <v>728</v>
      </c>
      <c r="S18" s="14"/>
      <c r="T18" s="34"/>
      <c r="U18" s="34"/>
      <c r="V18" s="34"/>
      <c r="W18" s="34"/>
      <c r="X18" s="35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8.600000000000001" customHeight="1">
      <c r="A19" s="23"/>
      <c r="B19" s="68">
        <v>18</v>
      </c>
      <c r="C19" s="252" t="s">
        <v>26</v>
      </c>
      <c r="D19" s="87">
        <v>42092</v>
      </c>
      <c r="E19" s="88">
        <v>2007</v>
      </c>
      <c r="F19" s="60">
        <f t="shared" si="0"/>
        <v>1413</v>
      </c>
      <c r="G19" s="62">
        <v>140</v>
      </c>
      <c r="H19" s="62">
        <v>142</v>
      </c>
      <c r="I19" s="62">
        <v>140</v>
      </c>
      <c r="J19" s="62">
        <v>140</v>
      </c>
      <c r="K19" s="62">
        <v>140</v>
      </c>
      <c r="L19" s="60">
        <f t="shared" si="1"/>
        <v>702</v>
      </c>
      <c r="M19" s="62">
        <v>144</v>
      </c>
      <c r="N19" s="62">
        <v>140</v>
      </c>
      <c r="O19" s="62">
        <v>144</v>
      </c>
      <c r="P19" s="62">
        <v>140</v>
      </c>
      <c r="Q19" s="62">
        <v>143</v>
      </c>
      <c r="R19" s="253">
        <f t="shared" si="2"/>
        <v>711</v>
      </c>
      <c r="S19" s="14"/>
      <c r="T19" s="34"/>
      <c r="U19" s="34"/>
      <c r="V19" s="34"/>
      <c r="W19" s="34"/>
      <c r="X19" s="35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8.600000000000001" customHeight="1">
      <c r="A20" s="23"/>
      <c r="B20" s="51">
        <v>19</v>
      </c>
      <c r="C20" s="252" t="s">
        <v>34</v>
      </c>
      <c r="D20" s="87">
        <v>36641</v>
      </c>
      <c r="E20" s="88">
        <v>2024</v>
      </c>
      <c r="F20" s="60">
        <f t="shared" si="0"/>
        <v>1412</v>
      </c>
      <c r="G20" s="62">
        <v>140</v>
      </c>
      <c r="H20" s="62">
        <v>144</v>
      </c>
      <c r="I20" s="62">
        <v>144</v>
      </c>
      <c r="J20" s="62">
        <v>148</v>
      </c>
      <c r="K20" s="62">
        <v>129</v>
      </c>
      <c r="L20" s="60">
        <f t="shared" si="1"/>
        <v>705</v>
      </c>
      <c r="M20" s="62">
        <v>144</v>
      </c>
      <c r="N20" s="62">
        <v>127</v>
      </c>
      <c r="O20" s="62">
        <v>148</v>
      </c>
      <c r="P20" s="62">
        <v>144</v>
      </c>
      <c r="Q20" s="62">
        <v>144</v>
      </c>
      <c r="R20" s="253">
        <f t="shared" si="2"/>
        <v>707</v>
      </c>
      <c r="S20" s="14"/>
      <c r="T20" s="34"/>
      <c r="U20" s="34"/>
      <c r="V20" s="34"/>
      <c r="W20" s="34"/>
      <c r="X20" s="35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8.600000000000001" customHeight="1">
      <c r="A21" s="23"/>
      <c r="B21" s="68">
        <v>20</v>
      </c>
      <c r="C21" s="252" t="s">
        <v>52</v>
      </c>
      <c r="D21" s="87">
        <v>45379</v>
      </c>
      <c r="E21" s="88">
        <v>2024</v>
      </c>
      <c r="F21" s="60">
        <f t="shared" si="0"/>
        <v>1369</v>
      </c>
      <c r="G21" s="62">
        <v>144</v>
      </c>
      <c r="H21" s="62">
        <v>142</v>
      </c>
      <c r="I21" s="62">
        <v>140</v>
      </c>
      <c r="J21" s="62">
        <v>142</v>
      </c>
      <c r="K21" s="62">
        <v>142</v>
      </c>
      <c r="L21" s="60">
        <f t="shared" si="1"/>
        <v>710</v>
      </c>
      <c r="M21" s="62">
        <v>140</v>
      </c>
      <c r="N21" s="62">
        <v>140</v>
      </c>
      <c r="O21" s="62">
        <v>124</v>
      </c>
      <c r="P21" s="62">
        <v>140</v>
      </c>
      <c r="Q21" s="62">
        <v>115</v>
      </c>
      <c r="R21" s="253">
        <f t="shared" si="2"/>
        <v>659</v>
      </c>
      <c r="S21" s="14"/>
      <c r="T21" s="34"/>
      <c r="U21" s="34"/>
      <c r="V21" s="34"/>
      <c r="W21" s="34"/>
      <c r="X21" s="35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8.600000000000001" customHeight="1">
      <c r="A22" s="23"/>
      <c r="B22" s="51">
        <v>21</v>
      </c>
      <c r="C22" s="252" t="s">
        <v>74</v>
      </c>
      <c r="D22" s="87">
        <v>45295</v>
      </c>
      <c r="E22" s="88">
        <v>2024</v>
      </c>
      <c r="F22" s="60">
        <f t="shared" si="0"/>
        <v>1367</v>
      </c>
      <c r="G22" s="62">
        <v>142</v>
      </c>
      <c r="H22" s="62">
        <v>140</v>
      </c>
      <c r="I22" s="62">
        <v>137</v>
      </c>
      <c r="J22" s="62">
        <v>134</v>
      </c>
      <c r="K22" s="62">
        <v>132</v>
      </c>
      <c r="L22" s="60">
        <f t="shared" si="1"/>
        <v>685</v>
      </c>
      <c r="M22" s="62">
        <v>133</v>
      </c>
      <c r="N22" s="62">
        <v>126</v>
      </c>
      <c r="O22" s="62">
        <v>140</v>
      </c>
      <c r="P22" s="62">
        <v>140</v>
      </c>
      <c r="Q22" s="62">
        <v>143</v>
      </c>
      <c r="R22" s="253">
        <f t="shared" si="2"/>
        <v>682</v>
      </c>
      <c r="S22" s="13"/>
      <c r="T22" s="34"/>
      <c r="U22" s="34"/>
      <c r="V22" s="34"/>
      <c r="W22" s="34"/>
      <c r="X22" s="35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8.600000000000001" customHeight="1">
      <c r="A23" s="23"/>
      <c r="B23" s="68">
        <v>22</v>
      </c>
      <c r="C23" s="252" t="s">
        <v>32</v>
      </c>
      <c r="D23" s="87">
        <v>42068</v>
      </c>
      <c r="E23" s="88">
        <v>2009</v>
      </c>
      <c r="F23" s="60">
        <f t="shared" si="0"/>
        <v>1361</v>
      </c>
      <c r="G23" s="62">
        <v>140</v>
      </c>
      <c r="H23" s="62">
        <v>140</v>
      </c>
      <c r="I23" s="62">
        <v>146</v>
      </c>
      <c r="J23" s="62">
        <v>124</v>
      </c>
      <c r="K23" s="62">
        <v>124</v>
      </c>
      <c r="L23" s="60">
        <f t="shared" si="1"/>
        <v>674</v>
      </c>
      <c r="M23" s="62">
        <v>140</v>
      </c>
      <c r="N23" s="62">
        <v>142</v>
      </c>
      <c r="O23" s="62">
        <v>143</v>
      </c>
      <c r="P23" s="62">
        <v>129</v>
      </c>
      <c r="Q23" s="62">
        <v>133</v>
      </c>
      <c r="R23" s="253">
        <f t="shared" si="2"/>
        <v>687</v>
      </c>
      <c r="S23" s="14"/>
      <c r="T23" s="34"/>
      <c r="U23" s="34"/>
      <c r="V23" s="34"/>
      <c r="W23" s="34"/>
      <c r="X23" s="35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8.600000000000001" customHeight="1">
      <c r="A24" s="23"/>
      <c r="B24" s="51">
        <v>23</v>
      </c>
      <c r="C24" s="252" t="s">
        <v>48</v>
      </c>
      <c r="D24" s="87">
        <v>42817</v>
      </c>
      <c r="E24" s="88">
        <v>2017</v>
      </c>
      <c r="F24" s="60">
        <f t="shared" si="0"/>
        <v>1344</v>
      </c>
      <c r="G24" s="62">
        <v>126</v>
      </c>
      <c r="H24" s="62">
        <v>116</v>
      </c>
      <c r="I24" s="62">
        <v>132</v>
      </c>
      <c r="J24" s="62">
        <v>140</v>
      </c>
      <c r="K24" s="62">
        <v>128</v>
      </c>
      <c r="L24" s="60">
        <f t="shared" si="1"/>
        <v>642</v>
      </c>
      <c r="M24" s="62">
        <v>126</v>
      </c>
      <c r="N24" s="62">
        <v>144</v>
      </c>
      <c r="O24" s="62">
        <v>144</v>
      </c>
      <c r="P24" s="62">
        <v>144</v>
      </c>
      <c r="Q24" s="62">
        <v>144</v>
      </c>
      <c r="R24" s="253">
        <f t="shared" si="2"/>
        <v>702</v>
      </c>
      <c r="S24" s="14"/>
      <c r="T24" s="34"/>
      <c r="U24" s="34"/>
      <c r="V24" s="34"/>
      <c r="W24" s="34"/>
      <c r="X24" s="35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8.600000000000001" customHeight="1">
      <c r="A25" s="23"/>
      <c r="B25" s="68">
        <v>24</v>
      </c>
      <c r="C25" s="252" t="s">
        <v>50</v>
      </c>
      <c r="D25" s="87">
        <v>42251</v>
      </c>
      <c r="E25" s="88">
        <v>2014</v>
      </c>
      <c r="F25" s="60">
        <f t="shared" si="0"/>
        <v>1337</v>
      </c>
      <c r="G25" s="62">
        <v>135</v>
      </c>
      <c r="H25" s="62">
        <v>126</v>
      </c>
      <c r="I25" s="62">
        <v>126</v>
      </c>
      <c r="J25" s="62">
        <v>140</v>
      </c>
      <c r="K25" s="62">
        <v>127</v>
      </c>
      <c r="L25" s="60">
        <f t="shared" si="1"/>
        <v>654</v>
      </c>
      <c r="M25" s="62">
        <v>143</v>
      </c>
      <c r="N25" s="62">
        <v>142</v>
      </c>
      <c r="O25" s="62">
        <v>127</v>
      </c>
      <c r="P25" s="62">
        <v>144</v>
      </c>
      <c r="Q25" s="62">
        <v>127</v>
      </c>
      <c r="R25" s="253">
        <f t="shared" si="2"/>
        <v>683</v>
      </c>
      <c r="S25" s="12"/>
      <c r="T25" s="37"/>
      <c r="U25" s="37"/>
      <c r="V25" s="37"/>
      <c r="W25" s="37"/>
      <c r="X25" s="38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8.600000000000001" customHeight="1">
      <c r="A26" s="23"/>
      <c r="B26" s="51">
        <v>25</v>
      </c>
      <c r="C26" s="252" t="s">
        <v>30</v>
      </c>
      <c r="D26" s="87">
        <v>42118</v>
      </c>
      <c r="E26" s="88">
        <v>2007</v>
      </c>
      <c r="F26" s="60">
        <f t="shared" si="0"/>
        <v>1302</v>
      </c>
      <c r="G26" s="62">
        <v>123</v>
      </c>
      <c r="H26" s="62">
        <v>128</v>
      </c>
      <c r="I26" s="62">
        <v>126</v>
      </c>
      <c r="J26" s="62">
        <v>127</v>
      </c>
      <c r="K26" s="62">
        <v>124</v>
      </c>
      <c r="L26" s="60">
        <f t="shared" si="1"/>
        <v>628</v>
      </c>
      <c r="M26" s="62">
        <v>127</v>
      </c>
      <c r="N26" s="62">
        <v>128</v>
      </c>
      <c r="O26" s="62">
        <v>131</v>
      </c>
      <c r="P26" s="62">
        <v>140</v>
      </c>
      <c r="Q26" s="62">
        <v>148</v>
      </c>
      <c r="R26" s="253">
        <f t="shared" si="2"/>
        <v>674</v>
      </c>
      <c r="S26" s="12"/>
      <c r="T26" s="37"/>
      <c r="U26" s="37"/>
      <c r="V26" s="37"/>
      <c r="W26" s="37"/>
      <c r="X26" s="38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8.600000000000001" customHeight="1">
      <c r="A27" s="23"/>
      <c r="B27" s="68">
        <v>26</v>
      </c>
      <c r="C27" s="254" t="s">
        <v>93</v>
      </c>
      <c r="D27" s="87">
        <v>45554</v>
      </c>
      <c r="E27" s="89">
        <v>2024</v>
      </c>
      <c r="F27" s="60">
        <f t="shared" si="0"/>
        <v>1292</v>
      </c>
      <c r="G27" s="91">
        <v>126</v>
      </c>
      <c r="H27" s="91">
        <v>127</v>
      </c>
      <c r="I27" s="91">
        <v>128</v>
      </c>
      <c r="J27" s="91">
        <v>126</v>
      </c>
      <c r="K27" s="91">
        <v>126</v>
      </c>
      <c r="L27" s="60">
        <f t="shared" si="1"/>
        <v>633</v>
      </c>
      <c r="M27" s="91">
        <v>140</v>
      </c>
      <c r="N27" s="91">
        <v>123</v>
      </c>
      <c r="O27" s="91">
        <v>144</v>
      </c>
      <c r="P27" s="91">
        <v>126</v>
      </c>
      <c r="Q27" s="91">
        <v>126</v>
      </c>
      <c r="R27" s="253">
        <f t="shared" si="2"/>
        <v>659</v>
      </c>
      <c r="S27" s="12"/>
      <c r="T27" s="37"/>
      <c r="U27" s="37"/>
      <c r="V27" s="37"/>
      <c r="W27" s="37"/>
      <c r="X27" s="38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8.600000000000001" customHeight="1">
      <c r="A28" s="23"/>
      <c r="B28" s="51">
        <v>27</v>
      </c>
      <c r="C28" s="252" t="s">
        <v>29</v>
      </c>
      <c r="D28" s="87">
        <v>45337</v>
      </c>
      <c r="E28" s="88">
        <v>2024</v>
      </c>
      <c r="F28" s="60">
        <f t="shared" si="0"/>
        <v>1289</v>
      </c>
      <c r="G28" s="62">
        <v>140</v>
      </c>
      <c r="H28" s="62">
        <v>128</v>
      </c>
      <c r="I28" s="62">
        <v>127</v>
      </c>
      <c r="J28" s="62">
        <v>129</v>
      </c>
      <c r="K28" s="62">
        <v>114</v>
      </c>
      <c r="L28" s="60">
        <f t="shared" si="1"/>
        <v>638</v>
      </c>
      <c r="M28" s="62">
        <v>125</v>
      </c>
      <c r="N28" s="62">
        <v>127</v>
      </c>
      <c r="O28" s="62">
        <v>133</v>
      </c>
      <c r="P28" s="62">
        <v>126</v>
      </c>
      <c r="Q28" s="62">
        <v>140</v>
      </c>
      <c r="R28" s="253">
        <f t="shared" si="2"/>
        <v>651</v>
      </c>
      <c r="S28" s="6"/>
      <c r="T28" s="24"/>
      <c r="U28" s="24"/>
      <c r="V28" s="24"/>
      <c r="W28" s="22"/>
      <c r="X28" s="18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8.600000000000001" customHeight="1">
      <c r="A29" s="23"/>
      <c r="B29" s="68">
        <v>28</v>
      </c>
      <c r="C29" s="256" t="s">
        <v>73</v>
      </c>
      <c r="D29" s="257">
        <v>45323</v>
      </c>
      <c r="E29" s="258">
        <v>2024</v>
      </c>
      <c r="F29" s="60">
        <f t="shared" si="0"/>
        <v>1287</v>
      </c>
      <c r="G29" s="258">
        <v>125</v>
      </c>
      <c r="H29" s="258">
        <v>127</v>
      </c>
      <c r="I29" s="258">
        <v>129</v>
      </c>
      <c r="J29" s="258">
        <v>125</v>
      </c>
      <c r="K29" s="258">
        <v>130</v>
      </c>
      <c r="L29" s="60">
        <f t="shared" si="1"/>
        <v>636</v>
      </c>
      <c r="M29" s="258">
        <v>129</v>
      </c>
      <c r="N29" s="258">
        <v>144</v>
      </c>
      <c r="O29" s="258">
        <v>131</v>
      </c>
      <c r="P29" s="258">
        <v>118</v>
      </c>
      <c r="Q29" s="258">
        <v>129</v>
      </c>
      <c r="R29" s="253">
        <f t="shared" si="2"/>
        <v>651</v>
      </c>
      <c r="S29" s="6"/>
      <c r="T29" s="24"/>
      <c r="U29" s="24"/>
      <c r="V29" s="24"/>
      <c r="W29" s="22"/>
      <c r="X29" s="18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8.600000000000001" customHeight="1">
      <c r="A30" s="23"/>
      <c r="B30" s="51">
        <v>29</v>
      </c>
      <c r="C30" s="255" t="s">
        <v>38</v>
      </c>
      <c r="D30" s="87">
        <v>42079</v>
      </c>
      <c r="E30" s="88">
        <v>2005</v>
      </c>
      <c r="F30" s="60">
        <f t="shared" si="0"/>
        <v>1284</v>
      </c>
      <c r="G30" s="62">
        <v>126</v>
      </c>
      <c r="H30" s="62">
        <v>126</v>
      </c>
      <c r="I30" s="62">
        <v>109</v>
      </c>
      <c r="J30" s="62">
        <v>125</v>
      </c>
      <c r="K30" s="62">
        <v>128</v>
      </c>
      <c r="L30" s="60">
        <f t="shared" si="1"/>
        <v>614</v>
      </c>
      <c r="M30" s="62">
        <v>127</v>
      </c>
      <c r="N30" s="62">
        <v>144</v>
      </c>
      <c r="O30" s="62">
        <v>140</v>
      </c>
      <c r="P30" s="62">
        <v>135</v>
      </c>
      <c r="Q30" s="62">
        <v>124</v>
      </c>
      <c r="R30" s="253">
        <f t="shared" si="2"/>
        <v>670</v>
      </c>
      <c r="S30" s="6"/>
      <c r="T30" s="24"/>
      <c r="U30" s="24"/>
      <c r="V30" s="24"/>
      <c r="W30" s="22"/>
      <c r="X30" s="18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8.600000000000001" customHeight="1">
      <c r="A31" s="23"/>
      <c r="B31" s="68">
        <v>30</v>
      </c>
      <c r="C31" s="252" t="s">
        <v>31</v>
      </c>
      <c r="D31" s="87">
        <v>42307</v>
      </c>
      <c r="E31" s="88">
        <v>2008</v>
      </c>
      <c r="F31" s="60">
        <f t="shared" si="0"/>
        <v>1274</v>
      </c>
      <c r="G31" s="62">
        <v>130</v>
      </c>
      <c r="H31" s="62">
        <v>120</v>
      </c>
      <c r="I31" s="62">
        <v>132</v>
      </c>
      <c r="J31" s="62">
        <v>140</v>
      </c>
      <c r="K31" s="62">
        <v>116</v>
      </c>
      <c r="L31" s="60">
        <f t="shared" si="1"/>
        <v>638</v>
      </c>
      <c r="M31" s="62">
        <v>129</v>
      </c>
      <c r="N31" s="62">
        <v>140</v>
      </c>
      <c r="O31" s="62">
        <v>122</v>
      </c>
      <c r="P31" s="62">
        <v>123</v>
      </c>
      <c r="Q31" s="62">
        <v>122</v>
      </c>
      <c r="R31" s="253">
        <f t="shared" si="2"/>
        <v>636</v>
      </c>
      <c r="S31" s="6"/>
      <c r="T31" s="24"/>
      <c r="U31" s="24"/>
      <c r="V31" s="24"/>
      <c r="W31" s="22"/>
      <c r="X31" s="18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8.600000000000001" customHeight="1">
      <c r="A32" s="23"/>
      <c r="B32" s="51">
        <v>31</v>
      </c>
      <c r="C32" s="254" t="s">
        <v>60</v>
      </c>
      <c r="D32" s="87">
        <v>45554</v>
      </c>
      <c r="E32" s="89">
        <v>2024</v>
      </c>
      <c r="F32" s="60">
        <f t="shared" si="0"/>
        <v>1274</v>
      </c>
      <c r="G32" s="91">
        <v>111</v>
      </c>
      <c r="H32" s="91">
        <v>143</v>
      </c>
      <c r="I32" s="91">
        <v>123</v>
      </c>
      <c r="J32" s="91">
        <v>129</v>
      </c>
      <c r="K32" s="91">
        <v>125</v>
      </c>
      <c r="L32" s="60">
        <f t="shared" si="1"/>
        <v>631</v>
      </c>
      <c r="M32" s="91">
        <v>131</v>
      </c>
      <c r="N32" s="91">
        <v>134</v>
      </c>
      <c r="O32" s="91">
        <v>140</v>
      </c>
      <c r="P32" s="91">
        <v>98</v>
      </c>
      <c r="Q32" s="91">
        <v>140</v>
      </c>
      <c r="R32" s="253">
        <f t="shared" si="2"/>
        <v>643</v>
      </c>
      <c r="S32" s="6"/>
      <c r="T32" s="24"/>
      <c r="U32" s="24"/>
      <c r="V32" s="24"/>
      <c r="W32" s="22"/>
      <c r="X32" s="18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8.600000000000001" customHeight="1">
      <c r="A33" s="23"/>
      <c r="B33" s="68">
        <v>32</v>
      </c>
      <c r="C33" s="252" t="s">
        <v>58</v>
      </c>
      <c r="D33" s="87">
        <v>45351</v>
      </c>
      <c r="E33" s="88">
        <v>2024</v>
      </c>
      <c r="F33" s="60">
        <f t="shared" si="0"/>
        <v>1260</v>
      </c>
      <c r="G33" s="62">
        <v>129</v>
      </c>
      <c r="H33" s="62">
        <v>113</v>
      </c>
      <c r="I33" s="62">
        <v>123</v>
      </c>
      <c r="J33" s="62">
        <v>132</v>
      </c>
      <c r="K33" s="62">
        <v>140</v>
      </c>
      <c r="L33" s="60">
        <f t="shared" si="1"/>
        <v>637</v>
      </c>
      <c r="M33" s="62">
        <v>110</v>
      </c>
      <c r="N33" s="62">
        <v>140</v>
      </c>
      <c r="O33" s="62">
        <v>122</v>
      </c>
      <c r="P33" s="62">
        <v>124</v>
      </c>
      <c r="Q33" s="62">
        <v>127</v>
      </c>
      <c r="R33" s="253">
        <f t="shared" si="2"/>
        <v>623</v>
      </c>
      <c r="S33" s="6"/>
      <c r="T33" s="24"/>
      <c r="U33" s="24"/>
      <c r="V33" s="24"/>
      <c r="W33" s="22"/>
      <c r="X33" s="18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8.600000000000001" customHeight="1">
      <c r="A34" s="23"/>
      <c r="B34" s="51">
        <v>33</v>
      </c>
      <c r="C34" s="252" t="s">
        <v>33</v>
      </c>
      <c r="D34" s="87">
        <v>45393</v>
      </c>
      <c r="E34" s="88">
        <v>2024</v>
      </c>
      <c r="F34" s="60">
        <f t="shared" si="0"/>
        <v>1246</v>
      </c>
      <c r="G34" s="62">
        <v>106</v>
      </c>
      <c r="H34" s="62">
        <v>128</v>
      </c>
      <c r="I34" s="62">
        <v>120</v>
      </c>
      <c r="J34" s="62">
        <v>120</v>
      </c>
      <c r="K34" s="62">
        <v>128</v>
      </c>
      <c r="L34" s="60">
        <f t="shared" si="1"/>
        <v>602</v>
      </c>
      <c r="M34" s="62">
        <v>128</v>
      </c>
      <c r="N34" s="62">
        <v>140</v>
      </c>
      <c r="O34" s="62">
        <v>126</v>
      </c>
      <c r="P34" s="62">
        <v>126</v>
      </c>
      <c r="Q34" s="62">
        <v>124</v>
      </c>
      <c r="R34" s="253">
        <f t="shared" si="2"/>
        <v>644</v>
      </c>
      <c r="S34" s="6"/>
      <c r="T34" s="24"/>
      <c r="U34" s="24"/>
      <c r="V34" s="24"/>
      <c r="W34" s="22"/>
      <c r="X34" s="18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8.600000000000001" customHeight="1">
      <c r="A35" s="23"/>
      <c r="B35" s="68">
        <v>34</v>
      </c>
      <c r="C35" s="375" t="s">
        <v>102</v>
      </c>
      <c r="D35" s="260">
        <v>45554</v>
      </c>
      <c r="E35" s="376">
        <v>2024</v>
      </c>
      <c r="F35" s="261">
        <f t="shared" si="0"/>
        <v>1128</v>
      </c>
      <c r="G35" s="377">
        <v>99</v>
      </c>
      <c r="H35" s="377">
        <v>106</v>
      </c>
      <c r="I35" s="377">
        <v>107</v>
      </c>
      <c r="J35" s="377">
        <v>124</v>
      </c>
      <c r="K35" s="377">
        <v>124</v>
      </c>
      <c r="L35" s="261">
        <f t="shared" si="1"/>
        <v>560</v>
      </c>
      <c r="M35" s="377">
        <v>123</v>
      </c>
      <c r="N35" s="377">
        <v>125</v>
      </c>
      <c r="O35" s="377">
        <v>109</v>
      </c>
      <c r="P35" s="377">
        <v>103</v>
      </c>
      <c r="Q35" s="377">
        <v>108</v>
      </c>
      <c r="R35" s="262">
        <f t="shared" si="2"/>
        <v>568</v>
      </c>
      <c r="S35" s="6"/>
      <c r="T35" s="22"/>
      <c r="U35" s="22"/>
      <c r="V35" s="22"/>
      <c r="W35" s="22"/>
      <c r="X35" s="18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8.600000000000001">
      <c r="A36" s="23"/>
      <c r="B36" s="3"/>
      <c r="C36" s="39"/>
      <c r="D36" s="39"/>
      <c r="E36" s="4"/>
      <c r="F36" s="4"/>
      <c r="G36" s="5"/>
      <c r="H36" s="5"/>
      <c r="I36" s="5"/>
      <c r="J36" s="5"/>
      <c r="K36" s="5"/>
      <c r="L36" s="4"/>
      <c r="M36" s="5"/>
      <c r="N36" s="5"/>
      <c r="O36" s="5"/>
      <c r="P36" s="5"/>
      <c r="Q36" s="5"/>
      <c r="R36" s="4"/>
      <c r="S36" s="6"/>
      <c r="T36" s="24"/>
      <c r="U36" s="24"/>
      <c r="V36" s="24"/>
      <c r="W36" s="22"/>
      <c r="X36" s="18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8.600000000000001">
      <c r="A37" s="23"/>
      <c r="B37" s="17"/>
      <c r="C37" s="10"/>
      <c r="D37" s="10"/>
      <c r="E37" s="18"/>
      <c r="F37" s="18"/>
      <c r="G37" s="22"/>
      <c r="H37" s="22"/>
      <c r="I37" s="22"/>
      <c r="J37" s="22"/>
      <c r="K37" s="22"/>
      <c r="L37" s="18"/>
      <c r="M37" s="22"/>
      <c r="N37" s="22"/>
      <c r="O37" s="22"/>
      <c r="P37" s="22"/>
      <c r="Q37" s="22"/>
      <c r="R37" s="18"/>
      <c r="S37" s="22"/>
      <c r="T37" s="22"/>
      <c r="U37" s="22"/>
      <c r="V37" s="22"/>
      <c r="W37" s="22"/>
      <c r="X37" s="18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8.600000000000001">
      <c r="A38" s="23"/>
      <c r="B38" s="17"/>
      <c r="C38" s="10"/>
      <c r="D38" s="10"/>
      <c r="E38" s="18"/>
      <c r="F38" s="18"/>
      <c r="G38" s="22"/>
      <c r="H38" s="22"/>
      <c r="I38" s="22"/>
      <c r="J38" s="22"/>
      <c r="K38" s="22"/>
      <c r="L38" s="18"/>
      <c r="M38" s="22"/>
      <c r="N38" s="22"/>
      <c r="O38" s="22"/>
      <c r="P38" s="22"/>
      <c r="Q38" s="22"/>
      <c r="R38" s="18"/>
      <c r="S38" s="22"/>
      <c r="T38" s="22"/>
      <c r="U38" s="22"/>
      <c r="V38" s="22"/>
      <c r="W38" s="22"/>
      <c r="X38" s="18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8.600000000000001">
      <c r="A39" s="23"/>
      <c r="B39" s="17"/>
      <c r="C39" s="10"/>
      <c r="D39" s="10"/>
      <c r="E39" s="18"/>
      <c r="F39" s="18"/>
      <c r="G39" s="22"/>
      <c r="H39" s="22"/>
      <c r="I39" s="22"/>
      <c r="J39" s="22"/>
      <c r="K39" s="22"/>
      <c r="L39" s="18"/>
      <c r="M39" s="22"/>
      <c r="N39" s="22"/>
      <c r="O39" s="22"/>
      <c r="P39" s="22"/>
      <c r="Q39" s="22"/>
      <c r="R39" s="18"/>
      <c r="S39" s="24"/>
      <c r="T39" s="22"/>
      <c r="U39" s="22"/>
      <c r="V39" s="22"/>
      <c r="W39" s="22"/>
      <c r="X39" s="18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8.600000000000001">
      <c r="A40" s="23"/>
      <c r="B40" s="17"/>
      <c r="C40" s="10"/>
      <c r="D40" s="10"/>
      <c r="E40" s="18"/>
      <c r="F40" s="18"/>
      <c r="G40" s="22"/>
      <c r="H40" s="22"/>
      <c r="I40" s="22"/>
      <c r="J40" s="22"/>
      <c r="K40" s="22"/>
      <c r="L40" s="18"/>
      <c r="M40" s="22"/>
      <c r="N40" s="22"/>
      <c r="O40" s="22"/>
      <c r="P40" s="22"/>
      <c r="Q40" s="22"/>
      <c r="R40" s="18"/>
      <c r="S40" s="24"/>
      <c r="T40" s="22"/>
      <c r="U40" s="22"/>
      <c r="V40" s="22"/>
      <c r="W40" s="22"/>
      <c r="X40" s="18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 ht="18.600000000000001">
      <c r="A41" s="23"/>
      <c r="B41" s="17"/>
      <c r="C41" s="10"/>
      <c r="D41" s="10"/>
      <c r="E41" s="18"/>
      <c r="F41" s="18"/>
      <c r="G41" s="22"/>
      <c r="H41" s="22"/>
      <c r="I41" s="22"/>
      <c r="J41" s="22"/>
      <c r="K41" s="22"/>
      <c r="L41" s="18"/>
      <c r="M41" s="22"/>
      <c r="N41" s="22"/>
      <c r="O41" s="22"/>
      <c r="P41" s="22"/>
      <c r="Q41" s="22"/>
      <c r="R41" s="18"/>
      <c r="S41" s="24"/>
      <c r="T41" s="22"/>
      <c r="U41" s="22"/>
      <c r="V41" s="22"/>
      <c r="W41" s="22"/>
      <c r="X41" s="18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 ht="18.600000000000001">
      <c r="A42" s="23"/>
      <c r="B42" s="17"/>
      <c r="C42" s="10"/>
      <c r="D42" s="10"/>
      <c r="E42" s="18"/>
      <c r="F42" s="18"/>
      <c r="G42" s="22"/>
      <c r="H42" s="22"/>
      <c r="I42" s="22"/>
      <c r="J42" s="22"/>
      <c r="K42" s="22"/>
      <c r="L42" s="18"/>
      <c r="M42" s="22"/>
      <c r="N42" s="22"/>
      <c r="O42" s="22"/>
      <c r="P42" s="22"/>
      <c r="Q42" s="22"/>
      <c r="R42" s="18"/>
      <c r="S42" s="24"/>
      <c r="T42" s="22"/>
      <c r="U42" s="22"/>
      <c r="V42" s="22"/>
      <c r="W42" s="22"/>
      <c r="X42" s="18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1:3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1:3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33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</sheetData>
  <sortState xmlns:xlrd2="http://schemas.microsoft.com/office/spreadsheetml/2017/richdata2" ref="C2:R35">
    <sortCondition descending="1" ref="F2:F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T224"/>
  <sheetViews>
    <sheetView workbookViewId="0">
      <selection activeCell="M12" sqref="M12"/>
    </sheetView>
  </sheetViews>
  <sheetFormatPr defaultRowHeight="14.4"/>
  <cols>
    <col min="2" max="2" width="26.88671875" customWidth="1"/>
    <col min="3" max="4" width="12.77734375" customWidth="1"/>
    <col min="5" max="5" width="13" customWidth="1"/>
  </cols>
  <sheetData>
    <row r="1" spans="1:46" ht="18.600000000000001">
      <c r="B1" s="319" t="s">
        <v>98</v>
      </c>
      <c r="C1" s="320" t="s">
        <v>99</v>
      </c>
      <c r="D1" s="320" t="s">
        <v>80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</row>
    <row r="2" spans="1:46" ht="17.399999999999999">
      <c r="B2" s="318" t="s">
        <v>77</v>
      </c>
      <c r="C2" s="320" t="s">
        <v>78</v>
      </c>
      <c r="D2" s="320" t="s">
        <v>97</v>
      </c>
      <c r="E2" s="318" t="s">
        <v>79</v>
      </c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</row>
    <row r="3" spans="1:46" ht="17.399999999999999">
      <c r="A3" s="320">
        <v>1</v>
      </c>
      <c r="B3" s="318" t="s">
        <v>93</v>
      </c>
      <c r="C3" s="321">
        <v>0</v>
      </c>
      <c r="D3" s="322">
        <f>SUM('Club Kampioen'!F18)</f>
        <v>127.15</v>
      </c>
      <c r="E3" s="322">
        <f t="shared" ref="E3:E35" si="0">SUM(D3-C3)</f>
        <v>127.15</v>
      </c>
      <c r="F3" s="320" t="s">
        <v>80</v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</row>
    <row r="4" spans="1:46" ht="17.399999999999999">
      <c r="A4" s="320">
        <v>2</v>
      </c>
      <c r="B4" s="318" t="s">
        <v>102</v>
      </c>
      <c r="C4" s="321">
        <v>0</v>
      </c>
      <c r="D4" s="322">
        <f>SUM('Club Kampioen'!F21)</f>
        <v>109.85</v>
      </c>
      <c r="E4" s="322">
        <f t="shared" si="0"/>
        <v>109.85</v>
      </c>
      <c r="F4" s="320" t="s">
        <v>80</v>
      </c>
      <c r="G4" s="323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</row>
    <row r="5" spans="1:46" ht="17.399999999999999">
      <c r="A5" s="320">
        <v>3</v>
      </c>
      <c r="B5" s="318" t="s">
        <v>50</v>
      </c>
      <c r="C5" s="321">
        <v>124.59</v>
      </c>
      <c r="D5" s="322">
        <f>SUM('Club Kampioen'!F16)</f>
        <v>129.69999999999999</v>
      </c>
      <c r="E5" s="322">
        <f t="shared" si="0"/>
        <v>5.1099999999999852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</row>
    <row r="6" spans="1:46" ht="17.399999999999999">
      <c r="A6" s="320">
        <v>4</v>
      </c>
      <c r="B6" s="318" t="s">
        <v>46</v>
      </c>
      <c r="C6" s="322">
        <v>142.69</v>
      </c>
      <c r="D6" s="322">
        <f>SUM('Club Kampioen'!F3)</f>
        <v>145.94999999999999</v>
      </c>
      <c r="E6" s="322">
        <f t="shared" si="0"/>
        <v>3.2599999999999909</v>
      </c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</row>
    <row r="7" spans="1:46" ht="17.399999999999999">
      <c r="A7" s="320">
        <v>5</v>
      </c>
      <c r="B7" s="318" t="s">
        <v>73</v>
      </c>
      <c r="C7" s="321">
        <v>119.83</v>
      </c>
      <c r="D7" s="322">
        <f>SUM('Club Kampioen'!F20)</f>
        <v>122.9</v>
      </c>
      <c r="E7" s="322">
        <f t="shared" si="0"/>
        <v>3.0700000000000074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</row>
    <row r="8" spans="1:46" ht="17.399999999999999">
      <c r="A8" s="320">
        <v>6</v>
      </c>
      <c r="B8" s="318" t="s">
        <v>33</v>
      </c>
      <c r="C8" s="321">
        <v>120.87</v>
      </c>
      <c r="D8" s="322">
        <f>SUM('Club Kampioen'!F19)</f>
        <v>123.7</v>
      </c>
      <c r="E8" s="322">
        <f t="shared" si="0"/>
        <v>2.8299999999999983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</row>
    <row r="9" spans="1:46" ht="17.399999999999999">
      <c r="A9" s="320">
        <v>7</v>
      </c>
      <c r="B9" s="318" t="s">
        <v>27</v>
      </c>
      <c r="C9" s="322">
        <v>135.9</v>
      </c>
      <c r="D9" s="322">
        <f>SUM('Club Kampioen'!F10)</f>
        <v>138.65</v>
      </c>
      <c r="E9" s="322">
        <f t="shared" si="0"/>
        <v>2.75</v>
      </c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</row>
    <row r="10" spans="1:46" ht="17.399999999999999">
      <c r="A10" s="320">
        <v>8</v>
      </c>
      <c r="B10" s="318" t="s">
        <v>63</v>
      </c>
      <c r="C10" s="321">
        <v>142.06</v>
      </c>
      <c r="D10" s="322">
        <f>SUM('Club Kampioen'!F8)</f>
        <v>143.55000000000001</v>
      </c>
      <c r="E10" s="322">
        <f t="shared" si="0"/>
        <v>1.4900000000000091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</row>
    <row r="11" spans="1:46" ht="17.399999999999999">
      <c r="A11" s="320">
        <v>9</v>
      </c>
      <c r="B11" s="318" t="s">
        <v>30</v>
      </c>
      <c r="C11" s="321">
        <v>124.57</v>
      </c>
      <c r="D11" s="322">
        <f>SUM('Club Kampioen'!C10)</f>
        <v>126</v>
      </c>
      <c r="E11" s="322">
        <f t="shared" si="0"/>
        <v>1.4300000000000068</v>
      </c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</row>
    <row r="12" spans="1:46" ht="17.399999999999999">
      <c r="A12" s="320">
        <v>10</v>
      </c>
      <c r="B12" s="318" t="s">
        <v>52</v>
      </c>
      <c r="C12" s="321">
        <v>129.41999999999999</v>
      </c>
      <c r="D12" s="322">
        <f>SUM('Club Kampioen'!C9)</f>
        <v>130.82499999999999</v>
      </c>
      <c r="E12" s="322">
        <f t="shared" si="0"/>
        <v>1.4050000000000011</v>
      </c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</row>
    <row r="13" spans="1:46" ht="17.399999999999999">
      <c r="A13" s="320">
        <v>11</v>
      </c>
      <c r="B13" s="318" t="s">
        <v>34</v>
      </c>
      <c r="C13" s="321">
        <v>132.58000000000001</v>
      </c>
      <c r="D13" s="322">
        <f>SUM('Club Kampioen'!C8)</f>
        <v>133.94999999999999</v>
      </c>
      <c r="E13" s="322">
        <f t="shared" si="0"/>
        <v>1.3699999999999761</v>
      </c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</row>
    <row r="14" spans="1:46" ht="17.399999999999999">
      <c r="A14" s="320">
        <v>12</v>
      </c>
      <c r="B14" s="318" t="s">
        <v>60</v>
      </c>
      <c r="C14" s="321">
        <v>120.64</v>
      </c>
      <c r="D14" s="322">
        <f>SUM('Club Kampioen'!C12)</f>
        <v>121.97499999999999</v>
      </c>
      <c r="E14" s="322">
        <f t="shared" si="0"/>
        <v>1.3349999999999937</v>
      </c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</row>
    <row r="15" spans="1:46" ht="17.399999999999999">
      <c r="A15" s="320">
        <v>13</v>
      </c>
      <c r="B15" s="318" t="s">
        <v>57</v>
      </c>
      <c r="C15" s="321">
        <v>137.77000000000001</v>
      </c>
      <c r="D15" s="322">
        <f>SUM('Club Kampioen'!C5)</f>
        <v>139.1</v>
      </c>
      <c r="E15" s="322">
        <f t="shared" si="0"/>
        <v>1.3299999999999841</v>
      </c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</row>
    <row r="16" spans="1:46" ht="17.399999999999999">
      <c r="A16" s="320">
        <v>14</v>
      </c>
      <c r="B16" s="318" t="s">
        <v>35</v>
      </c>
      <c r="C16" s="322">
        <v>142.6</v>
      </c>
      <c r="D16" s="322">
        <f>SUM('Club Kampioen'!F6)</f>
        <v>143.80000000000001</v>
      </c>
      <c r="E16" s="322">
        <f t="shared" si="0"/>
        <v>1.2000000000000171</v>
      </c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</row>
    <row r="17" spans="1:46" ht="17.399999999999999">
      <c r="A17" s="320">
        <v>15</v>
      </c>
      <c r="B17" s="318" t="s">
        <v>24</v>
      </c>
      <c r="C17" s="321">
        <v>140.19</v>
      </c>
      <c r="D17" s="322">
        <f>SUM('Club Kampioen'!C3)</f>
        <v>141.05000000000001</v>
      </c>
      <c r="E17" s="322">
        <f t="shared" si="0"/>
        <v>0.86000000000001364</v>
      </c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</row>
    <row r="18" spans="1:46" ht="17.399999999999999">
      <c r="A18" s="320">
        <v>16</v>
      </c>
      <c r="B18" s="318" t="s">
        <v>51</v>
      </c>
      <c r="C18" s="321">
        <v>143.06</v>
      </c>
      <c r="D18" s="322">
        <f>SUM('Club Kampioen'!F7)</f>
        <v>143.75</v>
      </c>
      <c r="E18" s="322">
        <f t="shared" si="0"/>
        <v>0.68999999999999773</v>
      </c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</row>
    <row r="19" spans="1:46" ht="17.399999999999999">
      <c r="A19" s="320">
        <v>17</v>
      </c>
      <c r="B19" s="318" t="s">
        <v>29</v>
      </c>
      <c r="C19" s="321">
        <v>123.99</v>
      </c>
      <c r="D19" s="322">
        <f>SUM('Club Kampioen'!C11)</f>
        <v>124.55</v>
      </c>
      <c r="E19" s="322">
        <f t="shared" si="0"/>
        <v>0.56000000000000227</v>
      </c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</row>
    <row r="20" spans="1:46" ht="17.399999999999999">
      <c r="A20" s="320">
        <v>18</v>
      </c>
      <c r="B20" s="318" t="s">
        <v>38</v>
      </c>
      <c r="C20" s="321">
        <v>117.55</v>
      </c>
      <c r="D20" s="322">
        <f>SUM('Club Kampioen'!C14)</f>
        <v>118.1</v>
      </c>
      <c r="E20" s="322">
        <f t="shared" si="0"/>
        <v>0.54999999999999716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</row>
    <row r="21" spans="1:46" ht="17.399999999999999">
      <c r="A21" s="320">
        <v>19</v>
      </c>
      <c r="B21" s="318" t="s">
        <v>26</v>
      </c>
      <c r="C21" s="322">
        <v>133</v>
      </c>
      <c r="D21" s="322">
        <f>SUM('Club Kampioen'!F13)</f>
        <v>133.5</v>
      </c>
      <c r="E21" s="322">
        <f t="shared" si="0"/>
        <v>0.5</v>
      </c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</row>
    <row r="22" spans="1:46" ht="17.399999999999999">
      <c r="A22" s="320">
        <v>20</v>
      </c>
      <c r="B22" s="318" t="s">
        <v>2</v>
      </c>
      <c r="C22" s="322">
        <v>132.1</v>
      </c>
      <c r="D22" s="322">
        <f>SUM('Club Kampioen'!F15)</f>
        <v>132.5</v>
      </c>
      <c r="E22" s="322">
        <f t="shared" si="0"/>
        <v>0.40000000000000568</v>
      </c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</row>
    <row r="23" spans="1:46" ht="17.399999999999999">
      <c r="A23" s="320">
        <v>21</v>
      </c>
      <c r="B23" s="318" t="s">
        <v>36</v>
      </c>
      <c r="C23" s="322">
        <v>138.24</v>
      </c>
      <c r="D23" s="322">
        <f>SUM('Club Kampioen'!C6)</f>
        <v>138.55000000000001</v>
      </c>
      <c r="E23" s="322">
        <f t="shared" si="0"/>
        <v>0.31000000000000227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</row>
    <row r="24" spans="1:46" ht="17.399999999999999">
      <c r="A24" s="320">
        <v>22</v>
      </c>
      <c r="B24" s="318" t="s">
        <v>47</v>
      </c>
      <c r="C24" s="321">
        <v>145.34</v>
      </c>
      <c r="D24" s="322">
        <f>SUM('Club Kampioen'!F4)</f>
        <v>145.19999999999999</v>
      </c>
      <c r="E24" s="322">
        <f t="shared" si="0"/>
        <v>-0.14000000000001478</v>
      </c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</row>
    <row r="25" spans="1:46" ht="17.399999999999999">
      <c r="A25" s="320">
        <v>23</v>
      </c>
      <c r="B25" s="318" t="s">
        <v>3</v>
      </c>
      <c r="C25" s="321">
        <v>133.32</v>
      </c>
      <c r="D25" s="322">
        <f>SUM('Club Kampioen'!F14)</f>
        <v>132.94999999999999</v>
      </c>
      <c r="E25" s="322">
        <f t="shared" si="0"/>
        <v>-0.37000000000000455</v>
      </c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</row>
    <row r="26" spans="1:46" ht="17.399999999999999">
      <c r="A26" s="320">
        <v>24</v>
      </c>
      <c r="B26" s="318" t="s">
        <v>12</v>
      </c>
      <c r="C26" s="321">
        <v>136.63</v>
      </c>
      <c r="D26" s="322">
        <f>SUM('Club Kampioen'!F11)</f>
        <v>136.22499999999999</v>
      </c>
      <c r="E26" s="322">
        <f t="shared" si="0"/>
        <v>-0.40500000000000114</v>
      </c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</row>
    <row r="27" spans="1:46" ht="17.399999999999999">
      <c r="A27" s="320">
        <v>25</v>
      </c>
      <c r="B27" s="318" t="s">
        <v>88</v>
      </c>
      <c r="C27" s="320">
        <v>137.91999999999999</v>
      </c>
      <c r="D27" s="322">
        <f>SUM('Club Kampioen'!C7)</f>
        <v>137.125</v>
      </c>
      <c r="E27" s="322">
        <f t="shared" si="0"/>
        <v>-0.79499999999998749</v>
      </c>
      <c r="F27" s="320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</row>
    <row r="28" spans="1:46" ht="17.399999999999999">
      <c r="A28" s="320">
        <v>26</v>
      </c>
      <c r="B28" s="318" t="s">
        <v>74</v>
      </c>
      <c r="C28" s="321">
        <v>129.82</v>
      </c>
      <c r="D28" s="322">
        <f>SUM('Club Kampioen'!F17)</f>
        <v>129</v>
      </c>
      <c r="E28" s="322">
        <f t="shared" si="0"/>
        <v>-0.81999999999999318</v>
      </c>
      <c r="F28" s="320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</row>
    <row r="29" spans="1:46" ht="17.399999999999999">
      <c r="A29" s="320">
        <v>27</v>
      </c>
      <c r="B29" s="318" t="s">
        <v>25</v>
      </c>
      <c r="C29" s="321">
        <v>146.25</v>
      </c>
      <c r="D29" s="322">
        <f>SUM('Club Kampioen'!F5)</f>
        <v>145.125</v>
      </c>
      <c r="E29" s="322">
        <f t="shared" si="0"/>
        <v>-1.125</v>
      </c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</row>
    <row r="30" spans="1:46" ht="17.399999999999999">
      <c r="A30" s="320">
        <v>28</v>
      </c>
      <c r="B30" s="318" t="s">
        <v>76</v>
      </c>
      <c r="C30" s="321">
        <v>137.08000000000001</v>
      </c>
      <c r="D30" s="322">
        <f>SUM('Club Kampioen'!F12)</f>
        <v>135.82499999999999</v>
      </c>
      <c r="E30" s="322">
        <f t="shared" si="0"/>
        <v>-1.2550000000000239</v>
      </c>
      <c r="F30" s="320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</row>
    <row r="31" spans="1:46" ht="17.399999999999999">
      <c r="A31" s="320">
        <v>29</v>
      </c>
      <c r="B31" s="318" t="s">
        <v>58</v>
      </c>
      <c r="C31" s="322">
        <v>120.85</v>
      </c>
      <c r="D31" s="322">
        <f>SUM('Club Kampioen'!C13)</f>
        <v>118.925</v>
      </c>
      <c r="E31" s="322">
        <f t="shared" si="0"/>
        <v>-1.9249999999999972</v>
      </c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</row>
    <row r="32" spans="1:46" ht="17.399999999999999">
      <c r="A32" s="320">
        <v>30</v>
      </c>
      <c r="B32" s="318" t="s">
        <v>22</v>
      </c>
      <c r="C32" s="321">
        <v>141.66</v>
      </c>
      <c r="D32" s="322">
        <f>SUM('Club Kampioen'!C4)</f>
        <v>139.72499999999999</v>
      </c>
      <c r="E32" s="322">
        <f t="shared" si="0"/>
        <v>-1.9350000000000023</v>
      </c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</row>
    <row r="33" spans="1:46" ht="17.399999999999999">
      <c r="A33" s="320">
        <v>31</v>
      </c>
      <c r="B33" s="318" t="s">
        <v>23</v>
      </c>
      <c r="C33" s="321">
        <v>142.84</v>
      </c>
      <c r="D33" s="322">
        <f>SUM('Club Kampioen'!F9)</f>
        <v>140.80000000000001</v>
      </c>
      <c r="E33" s="322">
        <f t="shared" si="0"/>
        <v>-2.039999999999992</v>
      </c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</row>
    <row r="34" spans="1:46" ht="17.399999999999999">
      <c r="A34" s="320">
        <v>32</v>
      </c>
      <c r="B34" s="318" t="s">
        <v>37</v>
      </c>
      <c r="C34" s="321">
        <v>112.96</v>
      </c>
      <c r="D34" s="322">
        <f>SUM('Club Kampioen'!F23)</f>
        <v>0</v>
      </c>
      <c r="E34" s="322">
        <f t="shared" si="0"/>
        <v>-112.96</v>
      </c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</row>
    <row r="35" spans="1:46" ht="17.399999999999999">
      <c r="A35" s="320">
        <v>33</v>
      </c>
      <c r="B35" s="318" t="s">
        <v>32</v>
      </c>
      <c r="C35" s="321">
        <v>124.81</v>
      </c>
      <c r="D35" s="322">
        <f>SUM('Club Kampioen'!C15)</f>
        <v>0</v>
      </c>
      <c r="E35" s="322">
        <f t="shared" si="0"/>
        <v>-124.81</v>
      </c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</row>
    <row r="36" spans="1:46" ht="17.399999999999999"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</row>
    <row r="37" spans="1:46" ht="17.399999999999999"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</row>
    <row r="38" spans="1:46" ht="17.399999999999999"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</row>
    <row r="39" spans="1:46" ht="17.399999999999999"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</row>
    <row r="40" spans="1:46" ht="17.399999999999999"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</row>
    <row r="41" spans="1:46" ht="17.399999999999999"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</row>
    <row r="42" spans="1:46" ht="17.399999999999999"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</row>
    <row r="43" spans="1:46" ht="17.399999999999999"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</row>
    <row r="44" spans="1:46" ht="17.399999999999999"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</row>
    <row r="45" spans="1:46" ht="17.399999999999999"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</row>
    <row r="46" spans="1:46" ht="17.399999999999999"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</row>
    <row r="47" spans="1:46" ht="17.399999999999999"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</row>
    <row r="48" spans="1:46" ht="17.399999999999999"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</row>
    <row r="49" spans="2:46" ht="17.399999999999999"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</row>
    <row r="50" spans="2:46" ht="17.399999999999999"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</row>
    <row r="51" spans="2:46" ht="17.399999999999999"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</row>
    <row r="52" spans="2:46" ht="17.399999999999999"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</row>
    <row r="53" spans="2:46" ht="17.399999999999999"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</row>
    <row r="54" spans="2:46" ht="17.399999999999999"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</row>
    <row r="55" spans="2:46" ht="17.399999999999999"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</row>
    <row r="56" spans="2:46" ht="17.399999999999999"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</row>
    <row r="57" spans="2:46" ht="17.399999999999999"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</row>
    <row r="58" spans="2:46" ht="17.399999999999999"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</row>
    <row r="59" spans="2:46" ht="17.399999999999999"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</row>
    <row r="60" spans="2:46" ht="17.399999999999999"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</row>
    <row r="61" spans="2:46" ht="17.399999999999999"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</row>
    <row r="62" spans="2:46" ht="17.399999999999999"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</row>
    <row r="63" spans="2:46" ht="17.399999999999999"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</row>
    <row r="64" spans="2:46" ht="17.399999999999999"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</row>
    <row r="65" spans="2:46" ht="17.399999999999999"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</row>
    <row r="66" spans="2:46" ht="17.399999999999999"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</row>
    <row r="67" spans="2:46" ht="17.399999999999999"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</row>
    <row r="68" spans="2:46" ht="17.399999999999999"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</row>
    <row r="69" spans="2:46" ht="17.399999999999999"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</row>
    <row r="70" spans="2:46" ht="17.399999999999999"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</row>
    <row r="71" spans="2:46" ht="17.399999999999999"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</row>
    <row r="72" spans="2:46" ht="17.399999999999999"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</row>
    <row r="73" spans="2:46" ht="17.399999999999999"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</row>
    <row r="74" spans="2:46" ht="17.399999999999999"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</row>
    <row r="75" spans="2:46" ht="17.399999999999999"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</row>
    <row r="76" spans="2:46" ht="17.399999999999999"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</row>
    <row r="77" spans="2:46" ht="17.399999999999999"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</row>
    <row r="78" spans="2:46" ht="17.399999999999999"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</row>
    <row r="79" spans="2:46" ht="17.399999999999999"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</row>
    <row r="80" spans="2:46" ht="17.399999999999999"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</row>
    <row r="81" spans="2:46" ht="17.399999999999999"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</row>
    <row r="82" spans="2:46" ht="17.399999999999999"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</row>
    <row r="83" spans="2:46" ht="17.399999999999999"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</row>
    <row r="84" spans="2:46" ht="17.399999999999999"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</row>
    <row r="85" spans="2:46" ht="17.399999999999999"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</row>
    <row r="86" spans="2:46" ht="17.399999999999999"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</row>
    <row r="87" spans="2:46" ht="17.399999999999999"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</row>
    <row r="88" spans="2:46" ht="17.399999999999999"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</row>
    <row r="89" spans="2:46" ht="17.399999999999999"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</row>
    <row r="90" spans="2:46" ht="17.399999999999999"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</row>
    <row r="91" spans="2:46" ht="17.399999999999999"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</row>
    <row r="92" spans="2:46" ht="17.399999999999999"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</row>
    <row r="93" spans="2:46" ht="17.399999999999999"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</row>
    <row r="94" spans="2:46" ht="17.399999999999999"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</row>
    <row r="95" spans="2:46" ht="17.399999999999999"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</row>
    <row r="96" spans="2:46" ht="17.399999999999999"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</row>
    <row r="97" spans="2:46" ht="17.399999999999999"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</row>
    <row r="98" spans="2:46" ht="17.399999999999999"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</row>
    <row r="99" spans="2:46" ht="17.399999999999999"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</row>
    <row r="100" spans="2:46" ht="17.399999999999999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</row>
    <row r="101" spans="2:46" ht="17.399999999999999"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</row>
    <row r="102" spans="2:46" ht="17.399999999999999"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</row>
    <row r="103" spans="2:46" ht="17.399999999999999"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</row>
    <row r="104" spans="2:46" ht="17.399999999999999"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</row>
    <row r="105" spans="2:46" ht="17.399999999999999"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8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</row>
    <row r="106" spans="2:46" ht="17.399999999999999"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</row>
    <row r="107" spans="2:46" ht="17.399999999999999"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</row>
    <row r="108" spans="2:46" ht="17.399999999999999"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</row>
    <row r="109" spans="2:46" ht="17.399999999999999"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  <c r="AT109" s="318"/>
    </row>
    <row r="110" spans="2:46" ht="17.399999999999999"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8"/>
      <c r="AJ110" s="318"/>
      <c r="AK110" s="318"/>
      <c r="AL110" s="318"/>
      <c r="AM110" s="318"/>
      <c r="AN110" s="318"/>
      <c r="AO110" s="318"/>
      <c r="AP110" s="318"/>
      <c r="AQ110" s="318"/>
      <c r="AR110" s="318"/>
      <c r="AS110" s="318"/>
      <c r="AT110" s="318"/>
    </row>
    <row r="111" spans="2:46" ht="17.399999999999999"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  <c r="AT111" s="318"/>
    </row>
    <row r="112" spans="2:46" ht="17.399999999999999"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  <c r="AP112" s="318"/>
      <c r="AQ112" s="318"/>
      <c r="AR112" s="318"/>
      <c r="AS112" s="318"/>
      <c r="AT112" s="318"/>
    </row>
    <row r="113" spans="2:46" ht="17.399999999999999"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</row>
    <row r="114" spans="2:46" ht="17.399999999999999"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318"/>
      <c r="AQ114" s="318"/>
      <c r="AR114" s="318"/>
      <c r="AS114" s="318"/>
      <c r="AT114" s="318"/>
    </row>
    <row r="115" spans="2:46" ht="17.399999999999999"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18"/>
      <c r="AS115" s="318"/>
      <c r="AT115" s="318"/>
    </row>
    <row r="116" spans="2:46" ht="17.399999999999999"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  <c r="AP116" s="318"/>
      <c r="AQ116" s="318"/>
      <c r="AR116" s="318"/>
      <c r="AS116" s="318"/>
      <c r="AT116" s="318"/>
    </row>
    <row r="117" spans="2:46" ht="17.399999999999999"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  <c r="AP117" s="318"/>
      <c r="AQ117" s="318"/>
      <c r="AR117" s="318"/>
      <c r="AS117" s="318"/>
      <c r="AT117" s="318"/>
    </row>
    <row r="118" spans="2:46" ht="17.399999999999999"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8"/>
      <c r="AT118" s="318"/>
    </row>
    <row r="119" spans="2:46" ht="17.399999999999999"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8"/>
      <c r="AR119" s="318"/>
      <c r="AS119" s="318"/>
      <c r="AT119" s="318"/>
    </row>
    <row r="120" spans="2:46" ht="17.399999999999999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</row>
    <row r="121" spans="2:46" ht="17.399999999999999"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</row>
    <row r="122" spans="2:46" ht="17.399999999999999"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</row>
    <row r="123" spans="2:46" ht="17.399999999999999"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</row>
    <row r="124" spans="2:46" ht="17.399999999999999"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</row>
    <row r="125" spans="2:46" ht="17.399999999999999"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</row>
    <row r="126" spans="2:46" ht="17.399999999999999"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/>
      <c r="AS126" s="318"/>
      <c r="AT126" s="318"/>
    </row>
    <row r="127" spans="2:46" ht="17.399999999999999"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  <c r="AP127" s="318"/>
      <c r="AQ127" s="318"/>
      <c r="AR127" s="318"/>
      <c r="AS127" s="318"/>
      <c r="AT127" s="318"/>
    </row>
    <row r="128" spans="2:46" ht="17.399999999999999"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  <c r="AP128" s="318"/>
      <c r="AQ128" s="318"/>
      <c r="AR128" s="318"/>
      <c r="AS128" s="318"/>
      <c r="AT128" s="318"/>
    </row>
    <row r="129" spans="2:46" ht="17.399999999999999"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  <c r="AP129" s="318"/>
      <c r="AQ129" s="318"/>
      <c r="AR129" s="318"/>
      <c r="AS129" s="318"/>
      <c r="AT129" s="318"/>
    </row>
    <row r="130" spans="2:46" ht="17.399999999999999"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  <c r="AP130" s="318"/>
      <c r="AQ130" s="318"/>
      <c r="AR130" s="318"/>
      <c r="AS130" s="318"/>
      <c r="AT130" s="318"/>
    </row>
    <row r="131" spans="2:46" ht="17.399999999999999"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18"/>
      <c r="AQ131" s="318"/>
      <c r="AR131" s="318"/>
      <c r="AS131" s="318"/>
      <c r="AT131" s="318"/>
    </row>
    <row r="132" spans="2:46" ht="17.399999999999999"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18"/>
      <c r="AQ132" s="318"/>
      <c r="AR132" s="318"/>
      <c r="AS132" s="318"/>
      <c r="AT132" s="318"/>
    </row>
    <row r="133" spans="2:46" ht="17.399999999999999"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318"/>
      <c r="AS133" s="318"/>
      <c r="AT133" s="318"/>
    </row>
    <row r="134" spans="2:46" ht="17.399999999999999"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</row>
    <row r="135" spans="2:46" ht="17.399999999999999"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</row>
    <row r="136" spans="2:46" ht="17.399999999999999"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</row>
    <row r="137" spans="2:46" ht="17.399999999999999"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</row>
    <row r="138" spans="2:46" ht="17.399999999999999"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</row>
    <row r="139" spans="2:46" ht="17.399999999999999"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318"/>
      <c r="AS139" s="318"/>
      <c r="AT139" s="318"/>
    </row>
    <row r="140" spans="2:46" ht="17.399999999999999"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  <c r="AH140" s="318"/>
      <c r="AI140" s="318"/>
      <c r="AJ140" s="318"/>
      <c r="AK140" s="318"/>
      <c r="AL140" s="318"/>
      <c r="AM140" s="318"/>
      <c r="AN140" s="318"/>
      <c r="AO140" s="318"/>
      <c r="AP140" s="318"/>
      <c r="AQ140" s="318"/>
      <c r="AR140" s="318"/>
      <c r="AS140" s="318"/>
      <c r="AT140" s="318"/>
    </row>
    <row r="141" spans="2:46" ht="17.399999999999999"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8"/>
      <c r="AH141" s="318"/>
      <c r="AI141" s="318"/>
      <c r="AJ141" s="318"/>
      <c r="AK141" s="318"/>
      <c r="AL141" s="318"/>
      <c r="AM141" s="318"/>
      <c r="AN141" s="318"/>
      <c r="AO141" s="318"/>
      <c r="AP141" s="318"/>
      <c r="AQ141" s="318"/>
      <c r="AR141" s="318"/>
      <c r="AS141" s="318"/>
      <c r="AT141" s="318"/>
    </row>
    <row r="142" spans="2:46" ht="17.399999999999999"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  <c r="AP142" s="318"/>
      <c r="AQ142" s="318"/>
      <c r="AR142" s="318"/>
      <c r="AS142" s="318"/>
      <c r="AT142" s="318"/>
    </row>
    <row r="143" spans="2:46" ht="17.399999999999999"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  <c r="AF143" s="318"/>
      <c r="AG143" s="318"/>
      <c r="AH143" s="318"/>
      <c r="AI143" s="318"/>
      <c r="AJ143" s="318"/>
      <c r="AK143" s="318"/>
      <c r="AL143" s="318"/>
      <c r="AM143" s="318"/>
      <c r="AN143" s="318"/>
      <c r="AO143" s="318"/>
      <c r="AP143" s="318"/>
      <c r="AQ143" s="318"/>
      <c r="AR143" s="318"/>
      <c r="AS143" s="318"/>
      <c r="AT143" s="318"/>
    </row>
    <row r="144" spans="2:46" ht="17.399999999999999"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8"/>
      <c r="AL144" s="318"/>
      <c r="AM144" s="318"/>
      <c r="AN144" s="318"/>
      <c r="AO144" s="318"/>
      <c r="AP144" s="318"/>
      <c r="AQ144" s="318"/>
      <c r="AR144" s="318"/>
      <c r="AS144" s="318"/>
      <c r="AT144" s="318"/>
    </row>
    <row r="145" spans="2:46" ht="17.399999999999999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8"/>
      <c r="AO145" s="318"/>
      <c r="AP145" s="318"/>
      <c r="AQ145" s="318"/>
      <c r="AR145" s="318"/>
      <c r="AS145" s="318"/>
      <c r="AT145" s="318"/>
    </row>
    <row r="146" spans="2:46" ht="17.399999999999999"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  <c r="AT146" s="318"/>
    </row>
    <row r="147" spans="2:46" ht="17.399999999999999"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18"/>
      <c r="AN147" s="318"/>
      <c r="AO147" s="318"/>
      <c r="AP147" s="318"/>
      <c r="AQ147" s="318"/>
      <c r="AR147" s="318"/>
      <c r="AS147" s="318"/>
      <c r="AT147" s="318"/>
    </row>
    <row r="148" spans="2:46" ht="17.399999999999999"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318"/>
      <c r="AS148" s="318"/>
      <c r="AT148" s="318"/>
    </row>
    <row r="149" spans="2:46" ht="17.399999999999999"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8"/>
      <c r="AT149" s="318"/>
    </row>
    <row r="150" spans="2:46" ht="17.399999999999999"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8"/>
      <c r="AT150" s="318"/>
    </row>
    <row r="151" spans="2:46" ht="17.399999999999999"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</row>
    <row r="152" spans="2:46" ht="17.399999999999999"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</row>
    <row r="153" spans="2:46" ht="17.399999999999999"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</row>
    <row r="154" spans="2:46" ht="17.399999999999999"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318"/>
      <c r="AS154" s="318"/>
      <c r="AT154" s="318"/>
    </row>
    <row r="155" spans="2:46" ht="17.399999999999999"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  <c r="AT155" s="318"/>
    </row>
    <row r="156" spans="2:46" ht="17.399999999999999"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18"/>
      <c r="AN156" s="318"/>
      <c r="AO156" s="318"/>
      <c r="AP156" s="318"/>
      <c r="AQ156" s="318"/>
      <c r="AR156" s="318"/>
      <c r="AS156" s="318"/>
      <c r="AT156" s="318"/>
    </row>
    <row r="157" spans="2:46" ht="17.399999999999999"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</row>
    <row r="158" spans="2:46" ht="17.399999999999999"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</row>
    <row r="159" spans="2:46" ht="17.399999999999999"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</row>
    <row r="160" spans="2:46" ht="17.399999999999999"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  <c r="AT160" s="318"/>
    </row>
    <row r="161" spans="2:46" ht="17.399999999999999"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</row>
    <row r="162" spans="2:46" ht="17.399999999999999"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</row>
    <row r="163" spans="2:46" ht="17.399999999999999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  <c r="AT163" s="318"/>
    </row>
    <row r="164" spans="2:46" ht="17.399999999999999"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  <c r="AH164" s="318"/>
      <c r="AI164" s="318"/>
      <c r="AJ164" s="318"/>
      <c r="AK164" s="318"/>
      <c r="AL164" s="318"/>
      <c r="AM164" s="318"/>
      <c r="AN164" s="318"/>
      <c r="AO164" s="318"/>
      <c r="AP164" s="318"/>
      <c r="AQ164" s="318"/>
      <c r="AR164" s="318"/>
      <c r="AS164" s="318"/>
      <c r="AT164" s="318"/>
    </row>
    <row r="165" spans="2:46" ht="17.399999999999999"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</row>
    <row r="166" spans="2:46" ht="17.399999999999999"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</row>
    <row r="167" spans="2:46" ht="17.399999999999999"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</row>
    <row r="168" spans="2:46" ht="17.399999999999999"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  <c r="AT168" s="318"/>
    </row>
    <row r="169" spans="2:46" ht="17.399999999999999"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</row>
    <row r="170" spans="2:46" ht="17.399999999999999"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18"/>
      <c r="AQ170" s="318"/>
      <c r="AR170" s="318"/>
      <c r="AS170" s="318"/>
      <c r="AT170" s="318"/>
    </row>
    <row r="171" spans="2:46" ht="17.399999999999999"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18"/>
      <c r="AQ171" s="318"/>
      <c r="AR171" s="318"/>
      <c r="AS171" s="318"/>
      <c r="AT171" s="318"/>
    </row>
    <row r="172" spans="2:46" ht="17.399999999999999"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  <c r="AA172" s="318"/>
      <c r="AB172" s="318"/>
      <c r="AC172" s="318"/>
      <c r="AD172" s="318"/>
      <c r="AE172" s="318"/>
      <c r="AF172" s="318"/>
      <c r="AG172" s="318"/>
      <c r="AH172" s="318"/>
      <c r="AI172" s="318"/>
      <c r="AJ172" s="318"/>
      <c r="AK172" s="318"/>
      <c r="AL172" s="318"/>
      <c r="AM172" s="318"/>
      <c r="AN172" s="318"/>
      <c r="AO172" s="318"/>
      <c r="AP172" s="318"/>
      <c r="AQ172" s="318"/>
      <c r="AR172" s="318"/>
      <c r="AS172" s="318"/>
      <c r="AT172" s="318"/>
    </row>
    <row r="173" spans="2:46" ht="17.399999999999999"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  <c r="AA173" s="318"/>
      <c r="AB173" s="318"/>
      <c r="AC173" s="318"/>
      <c r="AD173" s="318"/>
      <c r="AE173" s="318"/>
      <c r="AF173" s="318"/>
      <c r="AG173" s="318"/>
      <c r="AH173" s="318"/>
      <c r="AI173" s="318"/>
      <c r="AJ173" s="318"/>
      <c r="AK173" s="318"/>
      <c r="AL173" s="318"/>
      <c r="AM173" s="318"/>
      <c r="AN173" s="318"/>
      <c r="AO173" s="318"/>
      <c r="AP173" s="318"/>
      <c r="AQ173" s="318"/>
      <c r="AR173" s="318"/>
      <c r="AS173" s="318"/>
      <c r="AT173" s="318"/>
    </row>
    <row r="174" spans="2:46" ht="17.399999999999999"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18"/>
      <c r="AN174" s="318"/>
      <c r="AO174" s="318"/>
      <c r="AP174" s="318"/>
      <c r="AQ174" s="318"/>
      <c r="AR174" s="318"/>
      <c r="AS174" s="318"/>
      <c r="AT174" s="318"/>
    </row>
    <row r="175" spans="2:46" ht="17.399999999999999"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18"/>
      <c r="AH175" s="318"/>
      <c r="AI175" s="318"/>
      <c r="AJ175" s="318"/>
      <c r="AK175" s="318"/>
      <c r="AL175" s="318"/>
      <c r="AM175" s="318"/>
      <c r="AN175" s="318"/>
      <c r="AO175" s="318"/>
      <c r="AP175" s="318"/>
      <c r="AQ175" s="318"/>
      <c r="AR175" s="318"/>
      <c r="AS175" s="318"/>
      <c r="AT175" s="318"/>
    </row>
    <row r="176" spans="2:46" ht="17.399999999999999"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  <c r="AH176" s="318"/>
      <c r="AI176" s="318"/>
      <c r="AJ176" s="318"/>
      <c r="AK176" s="318"/>
      <c r="AL176" s="318"/>
      <c r="AM176" s="318"/>
      <c r="AN176" s="318"/>
      <c r="AO176" s="318"/>
      <c r="AP176" s="318"/>
      <c r="AQ176" s="318"/>
      <c r="AR176" s="318"/>
      <c r="AS176" s="318"/>
      <c r="AT176" s="318"/>
    </row>
    <row r="177" spans="2:46" ht="17.399999999999999"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18"/>
      <c r="AN177" s="318"/>
      <c r="AO177" s="318"/>
      <c r="AP177" s="318"/>
      <c r="AQ177" s="318"/>
      <c r="AR177" s="318"/>
      <c r="AS177" s="318"/>
      <c r="AT177" s="318"/>
    </row>
    <row r="178" spans="2:46" ht="17.399999999999999"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  <c r="AF178" s="318"/>
      <c r="AG178" s="318"/>
      <c r="AH178" s="318"/>
      <c r="AI178" s="318"/>
      <c r="AJ178" s="318"/>
      <c r="AK178" s="318"/>
      <c r="AL178" s="318"/>
      <c r="AM178" s="318"/>
      <c r="AN178" s="318"/>
      <c r="AO178" s="318"/>
      <c r="AP178" s="318"/>
      <c r="AQ178" s="318"/>
      <c r="AR178" s="318"/>
      <c r="AS178" s="318"/>
      <c r="AT178" s="318"/>
    </row>
    <row r="179" spans="2:46" ht="17.399999999999999"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  <c r="AA179" s="318"/>
      <c r="AB179" s="318"/>
      <c r="AC179" s="318"/>
      <c r="AD179" s="318"/>
      <c r="AE179" s="318"/>
      <c r="AF179" s="318"/>
      <c r="AG179" s="318"/>
      <c r="AH179" s="318"/>
      <c r="AI179" s="318"/>
      <c r="AJ179" s="318"/>
      <c r="AK179" s="318"/>
      <c r="AL179" s="318"/>
      <c r="AM179" s="318"/>
      <c r="AN179" s="318"/>
      <c r="AO179" s="318"/>
      <c r="AP179" s="318"/>
      <c r="AQ179" s="318"/>
      <c r="AR179" s="318"/>
      <c r="AS179" s="318"/>
      <c r="AT179" s="318"/>
    </row>
    <row r="180" spans="2:46" ht="17.399999999999999"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  <c r="AA180" s="318"/>
      <c r="AB180" s="318"/>
      <c r="AC180" s="318"/>
      <c r="AD180" s="318"/>
      <c r="AE180" s="318"/>
      <c r="AF180" s="318"/>
      <c r="AG180" s="318"/>
      <c r="AH180" s="318"/>
      <c r="AI180" s="318"/>
      <c r="AJ180" s="318"/>
      <c r="AK180" s="318"/>
      <c r="AL180" s="318"/>
      <c r="AM180" s="318"/>
      <c r="AN180" s="318"/>
      <c r="AO180" s="318"/>
      <c r="AP180" s="318"/>
      <c r="AQ180" s="318"/>
      <c r="AR180" s="318"/>
      <c r="AS180" s="318"/>
      <c r="AT180" s="318"/>
    </row>
    <row r="181" spans="2:46" ht="17.399999999999999"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/>
      <c r="AC181" s="318"/>
      <c r="AD181" s="318"/>
      <c r="AE181" s="318"/>
      <c r="AF181" s="318"/>
      <c r="AG181" s="318"/>
      <c r="AH181" s="318"/>
      <c r="AI181" s="318"/>
      <c r="AJ181" s="318"/>
      <c r="AK181" s="318"/>
      <c r="AL181" s="318"/>
      <c r="AM181" s="318"/>
      <c r="AN181" s="318"/>
      <c r="AO181" s="318"/>
      <c r="AP181" s="318"/>
      <c r="AQ181" s="318"/>
      <c r="AR181" s="318"/>
      <c r="AS181" s="318"/>
      <c r="AT181" s="318"/>
    </row>
    <row r="182" spans="2:46" ht="17.399999999999999"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  <c r="AA182" s="318"/>
      <c r="AB182" s="318"/>
      <c r="AC182" s="318"/>
      <c r="AD182" s="318"/>
      <c r="AE182" s="318"/>
      <c r="AF182" s="318"/>
      <c r="AG182" s="318"/>
      <c r="AH182" s="318"/>
      <c r="AI182" s="318"/>
      <c r="AJ182" s="318"/>
      <c r="AK182" s="318"/>
      <c r="AL182" s="318"/>
      <c r="AM182" s="318"/>
      <c r="AN182" s="318"/>
      <c r="AO182" s="318"/>
      <c r="AP182" s="318"/>
      <c r="AQ182" s="318"/>
      <c r="AR182" s="318"/>
      <c r="AS182" s="318"/>
      <c r="AT182" s="318"/>
    </row>
    <row r="183" spans="2:46" ht="17.399999999999999"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  <c r="AH183" s="318"/>
      <c r="AI183" s="318"/>
      <c r="AJ183" s="318"/>
      <c r="AK183" s="318"/>
      <c r="AL183" s="318"/>
      <c r="AM183" s="318"/>
      <c r="AN183" s="318"/>
      <c r="AO183" s="318"/>
      <c r="AP183" s="318"/>
      <c r="AQ183" s="318"/>
      <c r="AR183" s="318"/>
      <c r="AS183" s="318"/>
      <c r="AT183" s="318"/>
    </row>
    <row r="184" spans="2:46" ht="17.399999999999999"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  <c r="AA184" s="318"/>
      <c r="AB184" s="318"/>
      <c r="AC184" s="318"/>
      <c r="AD184" s="318"/>
      <c r="AE184" s="318"/>
      <c r="AF184" s="318"/>
      <c r="AG184" s="318"/>
      <c r="AH184" s="318"/>
      <c r="AI184" s="318"/>
      <c r="AJ184" s="318"/>
      <c r="AK184" s="318"/>
      <c r="AL184" s="318"/>
      <c r="AM184" s="318"/>
      <c r="AN184" s="318"/>
      <c r="AO184" s="318"/>
      <c r="AP184" s="318"/>
      <c r="AQ184" s="318"/>
      <c r="AR184" s="318"/>
      <c r="AS184" s="318"/>
      <c r="AT184" s="318"/>
    </row>
    <row r="185" spans="2:46" ht="17.399999999999999"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  <c r="AA185" s="318"/>
      <c r="AB185" s="318"/>
      <c r="AC185" s="318"/>
      <c r="AD185" s="318"/>
      <c r="AE185" s="318"/>
      <c r="AF185" s="318"/>
      <c r="AG185" s="318"/>
      <c r="AH185" s="318"/>
      <c r="AI185" s="318"/>
      <c r="AJ185" s="318"/>
      <c r="AK185" s="318"/>
      <c r="AL185" s="318"/>
      <c r="AM185" s="318"/>
      <c r="AN185" s="318"/>
      <c r="AO185" s="318"/>
      <c r="AP185" s="318"/>
      <c r="AQ185" s="318"/>
      <c r="AR185" s="318"/>
      <c r="AS185" s="318"/>
      <c r="AT185" s="318"/>
    </row>
    <row r="186" spans="2:46" ht="17.399999999999999"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  <c r="AA186" s="318"/>
      <c r="AB186" s="318"/>
      <c r="AC186" s="318"/>
      <c r="AD186" s="318"/>
      <c r="AE186" s="318"/>
      <c r="AF186" s="318"/>
      <c r="AG186" s="318"/>
      <c r="AH186" s="318"/>
      <c r="AI186" s="318"/>
      <c r="AJ186" s="318"/>
      <c r="AK186" s="318"/>
      <c r="AL186" s="318"/>
      <c r="AM186" s="318"/>
      <c r="AN186" s="318"/>
      <c r="AO186" s="318"/>
      <c r="AP186" s="318"/>
      <c r="AQ186" s="318"/>
      <c r="AR186" s="318"/>
      <c r="AS186" s="318"/>
      <c r="AT186" s="318"/>
    </row>
    <row r="187" spans="2:46" ht="17.399999999999999"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  <c r="AA187" s="318"/>
      <c r="AB187" s="318"/>
      <c r="AC187" s="318"/>
      <c r="AD187" s="318"/>
      <c r="AE187" s="318"/>
      <c r="AF187" s="318"/>
      <c r="AG187" s="318"/>
      <c r="AH187" s="318"/>
      <c r="AI187" s="318"/>
      <c r="AJ187" s="318"/>
      <c r="AK187" s="318"/>
      <c r="AL187" s="318"/>
      <c r="AM187" s="318"/>
      <c r="AN187" s="318"/>
      <c r="AO187" s="318"/>
      <c r="AP187" s="318"/>
      <c r="AQ187" s="318"/>
      <c r="AR187" s="318"/>
      <c r="AS187" s="318"/>
      <c r="AT187" s="318"/>
    </row>
    <row r="188" spans="2:46" ht="17.399999999999999"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18"/>
      <c r="AH188" s="318"/>
      <c r="AI188" s="318"/>
      <c r="AJ188" s="318"/>
      <c r="AK188" s="318"/>
      <c r="AL188" s="318"/>
      <c r="AM188" s="318"/>
      <c r="AN188" s="318"/>
      <c r="AO188" s="318"/>
      <c r="AP188" s="318"/>
      <c r="AQ188" s="318"/>
      <c r="AR188" s="318"/>
      <c r="AS188" s="318"/>
      <c r="AT188" s="318"/>
    </row>
    <row r="189" spans="2:46" ht="17.399999999999999"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  <c r="AS189" s="318"/>
      <c r="AT189" s="318"/>
    </row>
    <row r="190" spans="2:46" ht="17.399999999999999"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  <c r="AS190" s="318"/>
      <c r="AT190" s="318"/>
    </row>
    <row r="191" spans="2:46" ht="17.399999999999999"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  <c r="AS191" s="318"/>
      <c r="AT191" s="318"/>
    </row>
    <row r="192" spans="2:46" ht="17.399999999999999"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  <c r="AS192" s="318"/>
      <c r="AT192" s="318"/>
    </row>
    <row r="193" spans="2:46" ht="17.399999999999999"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  <c r="AT193" s="318"/>
    </row>
    <row r="194" spans="2:46" ht="17.399999999999999"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  <c r="AF194" s="318"/>
      <c r="AG194" s="318"/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  <c r="AS194" s="318"/>
      <c r="AT194" s="318"/>
    </row>
    <row r="195" spans="2:46" ht="17.399999999999999"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18"/>
      <c r="AF195" s="318"/>
      <c r="AG195" s="318"/>
      <c r="AH195" s="318"/>
      <c r="AI195" s="318"/>
      <c r="AJ195" s="318"/>
      <c r="AK195" s="318"/>
      <c r="AL195" s="318"/>
      <c r="AM195" s="318"/>
      <c r="AN195" s="318"/>
      <c r="AO195" s="318"/>
      <c r="AP195" s="318"/>
      <c r="AQ195" s="318"/>
      <c r="AR195" s="318"/>
      <c r="AS195" s="318"/>
      <c r="AT195" s="318"/>
    </row>
    <row r="196" spans="2:46" ht="17.399999999999999"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318"/>
      <c r="AF196" s="318"/>
      <c r="AG196" s="318"/>
      <c r="AH196" s="318"/>
      <c r="AI196" s="318"/>
      <c r="AJ196" s="318"/>
      <c r="AK196" s="318"/>
      <c r="AL196" s="318"/>
      <c r="AM196" s="318"/>
      <c r="AN196" s="318"/>
      <c r="AO196" s="318"/>
      <c r="AP196" s="318"/>
      <c r="AQ196" s="318"/>
      <c r="AR196" s="318"/>
      <c r="AS196" s="318"/>
      <c r="AT196" s="318"/>
    </row>
    <row r="197" spans="2:46" ht="17.399999999999999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18"/>
      <c r="AF197" s="318"/>
      <c r="AG197" s="318"/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  <c r="AS197" s="318"/>
      <c r="AT197" s="318"/>
    </row>
    <row r="198" spans="2:46" ht="17.399999999999999"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  <c r="AH198" s="318"/>
      <c r="AI198" s="318"/>
      <c r="AJ198" s="318"/>
      <c r="AK198" s="318"/>
      <c r="AL198" s="318"/>
      <c r="AM198" s="318"/>
      <c r="AN198" s="318"/>
      <c r="AO198" s="318"/>
      <c r="AP198" s="318"/>
      <c r="AQ198" s="318"/>
      <c r="AR198" s="318"/>
      <c r="AS198" s="318"/>
      <c r="AT198" s="318"/>
    </row>
    <row r="199" spans="2:46" ht="17.399999999999999"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  <c r="AH199" s="318"/>
      <c r="AI199" s="318"/>
      <c r="AJ199" s="318"/>
      <c r="AK199" s="318"/>
      <c r="AL199" s="318"/>
      <c r="AM199" s="318"/>
      <c r="AN199" s="318"/>
      <c r="AO199" s="318"/>
      <c r="AP199" s="318"/>
      <c r="AQ199" s="318"/>
      <c r="AR199" s="318"/>
      <c r="AS199" s="318"/>
      <c r="AT199" s="318"/>
    </row>
    <row r="200" spans="2:46" ht="17.399999999999999"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  <c r="AA200" s="318"/>
      <c r="AB200" s="318"/>
      <c r="AC200" s="318"/>
      <c r="AD200" s="318"/>
      <c r="AE200" s="318"/>
      <c r="AF200" s="318"/>
      <c r="AG200" s="318"/>
      <c r="AH200" s="318"/>
      <c r="AI200" s="318"/>
      <c r="AJ200" s="318"/>
      <c r="AK200" s="318"/>
      <c r="AL200" s="318"/>
      <c r="AM200" s="318"/>
      <c r="AN200" s="318"/>
      <c r="AO200" s="318"/>
      <c r="AP200" s="318"/>
      <c r="AQ200" s="318"/>
      <c r="AR200" s="318"/>
      <c r="AS200" s="318"/>
      <c r="AT200" s="318"/>
    </row>
    <row r="201" spans="2:46" ht="17.399999999999999"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  <c r="AH201" s="318"/>
      <c r="AI201" s="318"/>
      <c r="AJ201" s="318"/>
      <c r="AK201" s="318"/>
      <c r="AL201" s="318"/>
      <c r="AM201" s="318"/>
      <c r="AN201" s="318"/>
      <c r="AO201" s="318"/>
      <c r="AP201" s="318"/>
      <c r="AQ201" s="318"/>
      <c r="AR201" s="318"/>
      <c r="AS201" s="318"/>
      <c r="AT201" s="318"/>
    </row>
    <row r="202" spans="2:46" ht="17.399999999999999"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  <c r="AH202" s="318"/>
      <c r="AI202" s="318"/>
      <c r="AJ202" s="318"/>
      <c r="AK202" s="318"/>
      <c r="AL202" s="318"/>
      <c r="AM202" s="318"/>
      <c r="AN202" s="318"/>
      <c r="AO202" s="318"/>
      <c r="AP202" s="318"/>
      <c r="AQ202" s="318"/>
      <c r="AR202" s="318"/>
      <c r="AS202" s="318"/>
      <c r="AT202" s="318"/>
    </row>
    <row r="203" spans="2:46" ht="17.399999999999999"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  <c r="AH203" s="318"/>
      <c r="AI203" s="318"/>
      <c r="AJ203" s="318"/>
      <c r="AK203" s="318"/>
      <c r="AL203" s="318"/>
      <c r="AM203" s="318"/>
      <c r="AN203" s="318"/>
      <c r="AO203" s="318"/>
      <c r="AP203" s="318"/>
      <c r="AQ203" s="318"/>
      <c r="AR203" s="318"/>
      <c r="AS203" s="318"/>
      <c r="AT203" s="318"/>
    </row>
    <row r="204" spans="2:46" ht="17.399999999999999"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  <c r="AH204" s="318"/>
      <c r="AI204" s="318"/>
      <c r="AJ204" s="318"/>
      <c r="AK204" s="318"/>
      <c r="AL204" s="318"/>
      <c r="AM204" s="318"/>
      <c r="AN204" s="318"/>
      <c r="AO204" s="318"/>
      <c r="AP204" s="318"/>
      <c r="AQ204" s="318"/>
      <c r="AR204" s="318"/>
      <c r="AS204" s="318"/>
      <c r="AT204" s="318"/>
    </row>
    <row r="205" spans="2:46" ht="17.399999999999999"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/>
      <c r="AF205" s="318"/>
      <c r="AG205" s="318"/>
      <c r="AH205" s="318"/>
      <c r="AI205" s="318"/>
      <c r="AJ205" s="318"/>
      <c r="AK205" s="318"/>
      <c r="AL205" s="318"/>
      <c r="AM205" s="318"/>
      <c r="AN205" s="318"/>
      <c r="AO205" s="318"/>
      <c r="AP205" s="318"/>
      <c r="AQ205" s="318"/>
      <c r="AR205" s="318"/>
      <c r="AS205" s="318"/>
      <c r="AT205" s="318"/>
    </row>
    <row r="206" spans="2:46" ht="17.399999999999999"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  <c r="AH206" s="318"/>
      <c r="AI206" s="318"/>
      <c r="AJ206" s="318"/>
      <c r="AK206" s="318"/>
      <c r="AL206" s="318"/>
      <c r="AM206" s="318"/>
      <c r="AN206" s="318"/>
      <c r="AO206" s="318"/>
      <c r="AP206" s="318"/>
      <c r="AQ206" s="318"/>
      <c r="AR206" s="318"/>
      <c r="AS206" s="318"/>
      <c r="AT206" s="318"/>
    </row>
    <row r="207" spans="2:46" ht="17.399999999999999"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  <c r="AA207" s="318"/>
      <c r="AB207" s="318"/>
      <c r="AC207" s="318"/>
      <c r="AD207" s="318"/>
      <c r="AE207" s="318"/>
      <c r="AF207" s="318"/>
      <c r="AG207" s="318"/>
      <c r="AH207" s="318"/>
      <c r="AI207" s="318"/>
      <c r="AJ207" s="318"/>
      <c r="AK207" s="318"/>
      <c r="AL207" s="318"/>
      <c r="AM207" s="318"/>
      <c r="AN207" s="318"/>
      <c r="AO207" s="318"/>
      <c r="AP207" s="318"/>
      <c r="AQ207" s="318"/>
      <c r="AR207" s="318"/>
      <c r="AS207" s="318"/>
      <c r="AT207" s="318"/>
    </row>
    <row r="208" spans="2:46" ht="17.399999999999999"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  <c r="AA208" s="318"/>
      <c r="AB208" s="318"/>
      <c r="AC208" s="318"/>
      <c r="AD208" s="318"/>
      <c r="AE208" s="318"/>
      <c r="AF208" s="318"/>
      <c r="AG208" s="318"/>
      <c r="AH208" s="318"/>
      <c r="AI208" s="318"/>
      <c r="AJ208" s="318"/>
      <c r="AK208" s="318"/>
      <c r="AL208" s="318"/>
      <c r="AM208" s="318"/>
      <c r="AN208" s="318"/>
      <c r="AO208" s="318"/>
      <c r="AP208" s="318"/>
      <c r="AQ208" s="318"/>
      <c r="AR208" s="318"/>
      <c r="AS208" s="318"/>
      <c r="AT208" s="318"/>
    </row>
    <row r="209" spans="2:46" ht="17.399999999999999"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  <c r="AA209" s="318"/>
      <c r="AB209" s="318"/>
      <c r="AC209" s="318"/>
      <c r="AD209" s="318"/>
      <c r="AE209" s="318"/>
      <c r="AF209" s="318"/>
      <c r="AG209" s="318"/>
      <c r="AH209" s="318"/>
      <c r="AI209" s="318"/>
      <c r="AJ209" s="318"/>
      <c r="AK209" s="318"/>
      <c r="AL209" s="318"/>
      <c r="AM209" s="318"/>
      <c r="AN209" s="318"/>
      <c r="AO209" s="318"/>
      <c r="AP209" s="318"/>
      <c r="AQ209" s="318"/>
      <c r="AR209" s="318"/>
      <c r="AS209" s="318"/>
      <c r="AT209" s="318"/>
    </row>
    <row r="210" spans="2:46" ht="17.399999999999999"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  <c r="AA210" s="318"/>
      <c r="AB210" s="318"/>
      <c r="AC210" s="318"/>
      <c r="AD210" s="318"/>
      <c r="AE210" s="318"/>
      <c r="AF210" s="318"/>
      <c r="AG210" s="318"/>
      <c r="AH210" s="318"/>
      <c r="AI210" s="318"/>
      <c r="AJ210" s="318"/>
      <c r="AK210" s="318"/>
      <c r="AL210" s="318"/>
      <c r="AM210" s="318"/>
      <c r="AN210" s="318"/>
      <c r="AO210" s="318"/>
      <c r="AP210" s="318"/>
      <c r="AQ210" s="318"/>
      <c r="AR210" s="318"/>
      <c r="AS210" s="318"/>
      <c r="AT210" s="318"/>
    </row>
    <row r="211" spans="2:46" ht="17.399999999999999"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  <c r="AA211" s="318"/>
      <c r="AB211" s="318"/>
      <c r="AC211" s="318"/>
      <c r="AD211" s="318"/>
      <c r="AE211" s="318"/>
      <c r="AF211" s="318"/>
      <c r="AG211" s="318"/>
      <c r="AH211" s="318"/>
      <c r="AI211" s="318"/>
      <c r="AJ211" s="318"/>
      <c r="AK211" s="318"/>
      <c r="AL211" s="318"/>
      <c r="AM211" s="318"/>
      <c r="AN211" s="318"/>
      <c r="AO211" s="318"/>
      <c r="AP211" s="318"/>
      <c r="AQ211" s="318"/>
      <c r="AR211" s="318"/>
      <c r="AS211" s="318"/>
      <c r="AT211" s="318"/>
    </row>
    <row r="212" spans="2:46" ht="17.399999999999999">
      <c r="B212" s="318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  <c r="AA212" s="318"/>
      <c r="AB212" s="318"/>
      <c r="AC212" s="318"/>
      <c r="AD212" s="318"/>
      <c r="AE212" s="318"/>
      <c r="AF212" s="318"/>
      <c r="AG212" s="318"/>
      <c r="AH212" s="318"/>
      <c r="AI212" s="318"/>
      <c r="AJ212" s="318"/>
      <c r="AK212" s="318"/>
      <c r="AL212" s="318"/>
      <c r="AM212" s="318"/>
      <c r="AN212" s="318"/>
      <c r="AO212" s="318"/>
      <c r="AP212" s="318"/>
      <c r="AQ212" s="318"/>
      <c r="AR212" s="318"/>
      <c r="AS212" s="318"/>
      <c r="AT212" s="318"/>
    </row>
    <row r="213" spans="2:46" ht="17.399999999999999"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  <c r="AA213" s="318"/>
      <c r="AB213" s="318"/>
      <c r="AC213" s="318"/>
      <c r="AD213" s="318"/>
      <c r="AE213" s="318"/>
      <c r="AF213" s="318"/>
      <c r="AG213" s="318"/>
      <c r="AH213" s="318"/>
      <c r="AI213" s="318"/>
      <c r="AJ213" s="318"/>
      <c r="AK213" s="318"/>
      <c r="AL213" s="318"/>
      <c r="AM213" s="318"/>
      <c r="AN213" s="318"/>
      <c r="AO213" s="318"/>
      <c r="AP213" s="318"/>
      <c r="AQ213" s="318"/>
      <c r="AR213" s="318"/>
      <c r="AS213" s="318"/>
      <c r="AT213" s="318"/>
    </row>
    <row r="214" spans="2:46" ht="17.399999999999999">
      <c r="B214" s="318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18"/>
      <c r="AH214" s="318"/>
      <c r="AI214" s="318"/>
      <c r="AJ214" s="318"/>
      <c r="AK214" s="318"/>
      <c r="AL214" s="318"/>
      <c r="AM214" s="318"/>
      <c r="AN214" s="318"/>
      <c r="AO214" s="318"/>
      <c r="AP214" s="318"/>
      <c r="AQ214" s="318"/>
      <c r="AR214" s="318"/>
      <c r="AS214" s="318"/>
      <c r="AT214" s="318"/>
    </row>
    <row r="215" spans="2:46" ht="17.399999999999999">
      <c r="B215" s="318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  <c r="AA215" s="318"/>
      <c r="AB215" s="318"/>
      <c r="AC215" s="318"/>
      <c r="AD215" s="318"/>
      <c r="AE215" s="318"/>
      <c r="AF215" s="318"/>
      <c r="AG215" s="318"/>
      <c r="AH215" s="318"/>
      <c r="AI215" s="318"/>
      <c r="AJ215" s="318"/>
      <c r="AK215" s="318"/>
      <c r="AL215" s="318"/>
      <c r="AM215" s="318"/>
      <c r="AN215" s="318"/>
      <c r="AO215" s="318"/>
      <c r="AP215" s="318"/>
      <c r="AQ215" s="318"/>
      <c r="AR215" s="318"/>
      <c r="AS215" s="318"/>
      <c r="AT215" s="318"/>
    </row>
    <row r="216" spans="2:46" ht="17.399999999999999">
      <c r="B216" s="318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  <c r="AA216" s="318"/>
      <c r="AB216" s="318"/>
      <c r="AC216" s="318"/>
      <c r="AD216" s="318"/>
      <c r="AE216" s="318"/>
      <c r="AF216" s="318"/>
      <c r="AG216" s="318"/>
      <c r="AH216" s="318"/>
      <c r="AI216" s="318"/>
      <c r="AJ216" s="318"/>
      <c r="AK216" s="318"/>
      <c r="AL216" s="318"/>
      <c r="AM216" s="318"/>
      <c r="AN216" s="318"/>
      <c r="AO216" s="318"/>
      <c r="AP216" s="318"/>
      <c r="AQ216" s="318"/>
      <c r="AR216" s="318"/>
      <c r="AS216" s="318"/>
      <c r="AT216" s="318"/>
    </row>
    <row r="217" spans="2:46" ht="17.399999999999999">
      <c r="B217" s="318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  <c r="AA217" s="318"/>
      <c r="AB217" s="318"/>
      <c r="AC217" s="318"/>
      <c r="AD217" s="318"/>
      <c r="AE217" s="318"/>
      <c r="AF217" s="318"/>
      <c r="AG217" s="318"/>
      <c r="AH217" s="318"/>
      <c r="AI217" s="318"/>
      <c r="AJ217" s="318"/>
      <c r="AK217" s="318"/>
      <c r="AL217" s="318"/>
      <c r="AM217" s="318"/>
      <c r="AN217" s="318"/>
      <c r="AO217" s="318"/>
      <c r="AP217" s="318"/>
      <c r="AQ217" s="318"/>
      <c r="AR217" s="318"/>
      <c r="AS217" s="318"/>
      <c r="AT217" s="318"/>
    </row>
    <row r="218" spans="2:46" ht="17.399999999999999">
      <c r="B218" s="318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  <c r="AA218" s="318"/>
      <c r="AB218" s="318"/>
      <c r="AC218" s="318"/>
      <c r="AD218" s="318"/>
      <c r="AE218" s="318"/>
      <c r="AF218" s="318"/>
      <c r="AG218" s="318"/>
      <c r="AH218" s="318"/>
      <c r="AI218" s="318"/>
      <c r="AJ218" s="318"/>
      <c r="AK218" s="318"/>
      <c r="AL218" s="318"/>
      <c r="AM218" s="318"/>
      <c r="AN218" s="318"/>
      <c r="AO218" s="318"/>
      <c r="AP218" s="318"/>
      <c r="AQ218" s="318"/>
      <c r="AR218" s="318"/>
      <c r="AS218" s="318"/>
      <c r="AT218" s="318"/>
    </row>
    <row r="219" spans="2:46" ht="17.399999999999999"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  <c r="AA219" s="318"/>
      <c r="AB219" s="318"/>
      <c r="AC219" s="318"/>
      <c r="AD219" s="318"/>
      <c r="AE219" s="318"/>
      <c r="AF219" s="318"/>
      <c r="AG219" s="318"/>
      <c r="AH219" s="318"/>
      <c r="AI219" s="318"/>
      <c r="AJ219" s="318"/>
      <c r="AK219" s="318"/>
      <c r="AL219" s="318"/>
      <c r="AM219" s="318"/>
      <c r="AN219" s="318"/>
      <c r="AO219" s="318"/>
      <c r="AP219" s="318"/>
      <c r="AQ219" s="318"/>
      <c r="AR219" s="318"/>
      <c r="AS219" s="318"/>
      <c r="AT219" s="318"/>
    </row>
    <row r="220" spans="2:46" ht="17.399999999999999">
      <c r="B220" s="318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  <c r="AA220" s="318"/>
      <c r="AB220" s="318"/>
      <c r="AC220" s="318"/>
      <c r="AD220" s="318"/>
      <c r="AE220" s="318"/>
      <c r="AF220" s="318"/>
      <c r="AG220" s="318"/>
      <c r="AH220" s="318"/>
      <c r="AI220" s="318"/>
      <c r="AJ220" s="318"/>
      <c r="AK220" s="318"/>
      <c r="AL220" s="318"/>
      <c r="AM220" s="318"/>
      <c r="AN220" s="318"/>
      <c r="AO220" s="318"/>
      <c r="AP220" s="318"/>
      <c r="AQ220" s="318"/>
      <c r="AR220" s="318"/>
      <c r="AS220" s="318"/>
      <c r="AT220" s="318"/>
    </row>
    <row r="221" spans="2:46" ht="17.399999999999999">
      <c r="B221" s="318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  <c r="AA221" s="318"/>
      <c r="AB221" s="318"/>
      <c r="AC221" s="318"/>
      <c r="AD221" s="318"/>
      <c r="AE221" s="318"/>
      <c r="AF221" s="318"/>
      <c r="AG221" s="318"/>
      <c r="AH221" s="318"/>
      <c r="AI221" s="318"/>
      <c r="AJ221" s="318"/>
      <c r="AK221" s="318"/>
      <c r="AL221" s="318"/>
      <c r="AM221" s="318"/>
      <c r="AN221" s="318"/>
      <c r="AO221" s="318"/>
      <c r="AP221" s="318"/>
      <c r="AQ221" s="318"/>
      <c r="AR221" s="318"/>
      <c r="AS221" s="318"/>
      <c r="AT221" s="318"/>
    </row>
    <row r="222" spans="2:46" ht="17.399999999999999">
      <c r="B222" s="318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  <c r="AA222" s="318"/>
      <c r="AB222" s="318"/>
      <c r="AC222" s="318"/>
      <c r="AD222" s="318"/>
      <c r="AE222" s="318"/>
      <c r="AF222" s="318"/>
      <c r="AG222" s="318"/>
      <c r="AH222" s="318"/>
      <c r="AI222" s="318"/>
      <c r="AJ222" s="318"/>
      <c r="AK222" s="318"/>
      <c r="AL222" s="318"/>
      <c r="AM222" s="318"/>
      <c r="AN222" s="318"/>
      <c r="AO222" s="318"/>
      <c r="AP222" s="318"/>
      <c r="AQ222" s="318"/>
      <c r="AR222" s="318"/>
      <c r="AS222" s="318"/>
      <c r="AT222" s="318"/>
    </row>
    <row r="223" spans="2:46" ht="17.399999999999999">
      <c r="B223" s="318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  <c r="AA223" s="318"/>
      <c r="AB223" s="318"/>
      <c r="AC223" s="318"/>
      <c r="AD223" s="318"/>
      <c r="AE223" s="318"/>
      <c r="AF223" s="318"/>
      <c r="AG223" s="318"/>
      <c r="AH223" s="318"/>
      <c r="AI223" s="318"/>
      <c r="AJ223" s="318"/>
      <c r="AK223" s="318"/>
      <c r="AL223" s="318"/>
      <c r="AM223" s="318"/>
      <c r="AN223" s="318"/>
      <c r="AO223" s="318"/>
      <c r="AP223" s="318"/>
      <c r="AQ223" s="318"/>
      <c r="AR223" s="318"/>
      <c r="AS223" s="318"/>
      <c r="AT223" s="318"/>
    </row>
    <row r="224" spans="2:46" ht="17.399999999999999">
      <c r="B224" s="318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  <c r="AA224" s="318"/>
      <c r="AB224" s="318"/>
      <c r="AC224" s="318"/>
      <c r="AD224" s="318"/>
      <c r="AE224" s="318"/>
      <c r="AF224" s="318"/>
      <c r="AG224" s="318"/>
      <c r="AH224" s="318"/>
      <c r="AI224" s="318"/>
      <c r="AJ224" s="318"/>
      <c r="AK224" s="318"/>
      <c r="AL224" s="318"/>
      <c r="AM224" s="318"/>
      <c r="AN224" s="318"/>
      <c r="AO224" s="318"/>
      <c r="AP224" s="318"/>
      <c r="AQ224" s="318"/>
      <c r="AR224" s="318"/>
      <c r="AS224" s="318"/>
      <c r="AT224" s="318"/>
    </row>
  </sheetData>
  <sortState xmlns:xlrd2="http://schemas.microsoft.com/office/spreadsheetml/2017/richdata2" ref="B3:F35">
    <sortCondition descending="1" ref="E3:E3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L38"/>
  <sheetViews>
    <sheetView workbookViewId="0">
      <selection activeCell="J12" sqref="J12"/>
    </sheetView>
  </sheetViews>
  <sheetFormatPr defaultRowHeight="14.4"/>
  <cols>
    <col min="1" max="1" width="5.77734375" customWidth="1"/>
    <col min="2" max="2" width="26.77734375" customWidth="1"/>
    <col min="3" max="3" width="11.21875" customWidth="1"/>
    <col min="4" max="5" width="8.77734375" customWidth="1"/>
    <col min="6" max="6" width="12.77734375" customWidth="1"/>
  </cols>
  <sheetData>
    <row r="1" spans="1:12" ht="27.6">
      <c r="A1" s="326" t="s">
        <v>86</v>
      </c>
      <c r="B1" s="326"/>
      <c r="C1" s="326"/>
      <c r="D1" s="326"/>
      <c r="E1" s="326"/>
      <c r="F1" s="326"/>
      <c r="G1" s="326"/>
      <c r="H1" s="327"/>
      <c r="I1" s="327"/>
      <c r="J1" s="327"/>
      <c r="K1" s="327"/>
      <c r="L1" s="327"/>
    </row>
    <row r="2" spans="1:12" ht="17.399999999999999">
      <c r="A2" s="318"/>
      <c r="B2" s="318"/>
      <c r="C2" s="320" t="s">
        <v>82</v>
      </c>
      <c r="D2" s="320"/>
      <c r="E2" s="320"/>
      <c r="F2" s="320" t="s">
        <v>81</v>
      </c>
      <c r="G2" s="320"/>
    </row>
    <row r="3" spans="1:12" ht="17.399999999999999">
      <c r="A3" s="318"/>
      <c r="B3" s="318"/>
      <c r="C3" s="320">
        <v>20</v>
      </c>
      <c r="D3" s="320"/>
      <c r="E3" s="320"/>
      <c r="F3" s="320" t="s">
        <v>85</v>
      </c>
      <c r="G3" s="320"/>
    </row>
    <row r="4" spans="1:12" ht="17.399999999999999">
      <c r="A4" s="318"/>
      <c r="B4" s="318"/>
      <c r="C4" s="320" t="s">
        <v>84</v>
      </c>
      <c r="D4" s="320" t="s">
        <v>83</v>
      </c>
      <c r="E4" s="336"/>
      <c r="F4" s="320" t="s">
        <v>100</v>
      </c>
      <c r="G4" s="320" t="s">
        <v>83</v>
      </c>
    </row>
    <row r="5" spans="1:12" ht="17.399999999999999">
      <c r="A5" s="320">
        <v>1</v>
      </c>
      <c r="B5" s="318" t="s">
        <v>25</v>
      </c>
      <c r="C5" s="325">
        <v>2961</v>
      </c>
      <c r="D5" s="324">
        <v>148.05000000000001</v>
      </c>
      <c r="E5" s="334"/>
      <c r="F5" s="325">
        <v>2903</v>
      </c>
      <c r="G5" s="324">
        <v>145.15</v>
      </c>
    </row>
    <row r="6" spans="1:12" ht="17.399999999999999">
      <c r="A6" s="320">
        <v>2</v>
      </c>
      <c r="B6" s="318" t="s">
        <v>46</v>
      </c>
      <c r="C6" s="320">
        <v>2956</v>
      </c>
      <c r="D6" s="324">
        <v>147.80000000000001</v>
      </c>
      <c r="E6" s="334"/>
      <c r="F6" s="320">
        <v>2935</v>
      </c>
      <c r="G6" s="324">
        <v>146.75</v>
      </c>
    </row>
    <row r="7" spans="1:12" ht="17.399999999999999">
      <c r="A7" s="320">
        <v>3</v>
      </c>
      <c r="B7" s="318" t="s">
        <v>47</v>
      </c>
      <c r="C7" s="320">
        <v>2941</v>
      </c>
      <c r="D7" s="324">
        <v>147.05000000000001</v>
      </c>
      <c r="E7" s="334"/>
      <c r="F7" s="320">
        <v>2907</v>
      </c>
      <c r="G7" s="324">
        <v>145.35</v>
      </c>
    </row>
    <row r="8" spans="1:12" ht="17.399999999999999">
      <c r="A8" s="320">
        <v>4</v>
      </c>
      <c r="B8" s="318" t="s">
        <v>51</v>
      </c>
      <c r="C8" s="320">
        <v>2918</v>
      </c>
      <c r="D8" s="324">
        <v>145.9</v>
      </c>
      <c r="E8" s="334"/>
      <c r="F8" s="320">
        <v>2889</v>
      </c>
      <c r="G8" s="324">
        <v>144.44999999999999</v>
      </c>
    </row>
    <row r="9" spans="1:12" ht="17.399999999999999">
      <c r="A9" s="320">
        <v>5</v>
      </c>
      <c r="B9" s="318" t="s">
        <v>63</v>
      </c>
      <c r="C9" s="320">
        <v>2916</v>
      </c>
      <c r="D9" s="324">
        <v>145.80000000000001</v>
      </c>
      <c r="E9" s="334"/>
      <c r="F9" s="325">
        <v>2878</v>
      </c>
      <c r="G9" s="324">
        <v>143.9</v>
      </c>
      <c r="I9" s="335"/>
    </row>
    <row r="10" spans="1:12" ht="17.399999999999999">
      <c r="A10" s="320">
        <v>6</v>
      </c>
      <c r="B10" s="318" t="s">
        <v>22</v>
      </c>
      <c r="C10" s="320">
        <v>2898</v>
      </c>
      <c r="D10" s="324">
        <v>144.9</v>
      </c>
      <c r="E10" s="334"/>
      <c r="F10" s="320">
        <v>2820</v>
      </c>
      <c r="G10" s="324">
        <v>141</v>
      </c>
    </row>
    <row r="11" spans="1:12" ht="17.399999999999999">
      <c r="A11" s="320">
        <v>7</v>
      </c>
      <c r="B11" s="318" t="s">
        <v>23</v>
      </c>
      <c r="C11" s="320">
        <v>2893</v>
      </c>
      <c r="D11" s="324">
        <v>144.65</v>
      </c>
      <c r="E11" s="334"/>
      <c r="F11" s="320">
        <v>2844</v>
      </c>
      <c r="G11" s="324">
        <v>142.19999999999999</v>
      </c>
    </row>
    <row r="12" spans="1:12" ht="17.399999999999999">
      <c r="A12" s="320">
        <v>8</v>
      </c>
      <c r="B12" s="318" t="s">
        <v>35</v>
      </c>
      <c r="C12" s="320">
        <v>2887</v>
      </c>
      <c r="D12" s="324">
        <v>144.35</v>
      </c>
      <c r="E12" s="334"/>
      <c r="F12" s="320">
        <v>2886</v>
      </c>
      <c r="G12" s="324">
        <v>144.30000000000001</v>
      </c>
    </row>
    <row r="13" spans="1:12" ht="17.399999999999999">
      <c r="A13" s="320">
        <v>9</v>
      </c>
      <c r="B13" s="318" t="s">
        <v>24</v>
      </c>
      <c r="C13" s="320">
        <v>2863</v>
      </c>
      <c r="D13" s="324">
        <v>143.15</v>
      </c>
      <c r="E13" s="334"/>
      <c r="F13" s="320">
        <v>2840</v>
      </c>
      <c r="G13" s="324">
        <v>142</v>
      </c>
    </row>
    <row r="14" spans="1:12" ht="17.399999999999999">
      <c r="A14" s="320">
        <v>10</v>
      </c>
      <c r="B14" s="318" t="s">
        <v>27</v>
      </c>
      <c r="C14" s="320">
        <v>2860</v>
      </c>
      <c r="D14" s="324">
        <v>143</v>
      </c>
      <c r="E14" s="334"/>
      <c r="F14" s="320">
        <v>2788</v>
      </c>
      <c r="G14" s="324">
        <v>139.4</v>
      </c>
    </row>
    <row r="15" spans="1:12" ht="17.399999999999999">
      <c r="A15" s="320">
        <v>11</v>
      </c>
      <c r="B15" s="318" t="s">
        <v>28</v>
      </c>
      <c r="C15" s="320">
        <v>2855</v>
      </c>
      <c r="D15" s="324">
        <v>142.75</v>
      </c>
      <c r="E15" s="343"/>
      <c r="F15" s="320">
        <v>2796</v>
      </c>
      <c r="G15" s="324">
        <v>139.80000000000001</v>
      </c>
    </row>
    <row r="16" spans="1:12" ht="17.399999999999999">
      <c r="A16" s="320">
        <v>12</v>
      </c>
      <c r="B16" s="318" t="s">
        <v>76</v>
      </c>
      <c r="C16" s="320">
        <v>2844</v>
      </c>
      <c r="D16" s="324">
        <v>142.19999999999999</v>
      </c>
      <c r="E16" s="334"/>
      <c r="F16" s="325">
        <v>2743</v>
      </c>
      <c r="G16" s="324">
        <v>137.15</v>
      </c>
    </row>
    <row r="17" spans="1:7" ht="17.399999999999999">
      <c r="A17" s="320">
        <v>13</v>
      </c>
      <c r="B17" s="318" t="s">
        <v>88</v>
      </c>
      <c r="C17" s="325">
        <v>2841</v>
      </c>
      <c r="D17" s="324">
        <v>142.05000000000001</v>
      </c>
      <c r="E17" s="334"/>
      <c r="F17" s="325">
        <v>2773</v>
      </c>
      <c r="G17" s="324">
        <v>138.65</v>
      </c>
    </row>
    <row r="18" spans="1:7" ht="17.399999999999999">
      <c r="A18" s="320">
        <v>14</v>
      </c>
      <c r="B18" s="318" t="s">
        <v>57</v>
      </c>
      <c r="C18" s="320">
        <v>2834</v>
      </c>
      <c r="D18" s="324">
        <v>141.69999999999999</v>
      </c>
      <c r="E18" s="334"/>
      <c r="F18" s="325">
        <v>2787</v>
      </c>
      <c r="G18" s="324">
        <v>139.35</v>
      </c>
    </row>
    <row r="19" spans="1:7" ht="17.399999999999999">
      <c r="A19" s="320">
        <v>15</v>
      </c>
      <c r="B19" s="318" t="s">
        <v>3</v>
      </c>
      <c r="C19" s="320">
        <v>2813</v>
      </c>
      <c r="D19" s="324">
        <v>140.65</v>
      </c>
      <c r="E19" s="334"/>
      <c r="F19" s="320">
        <v>2692</v>
      </c>
      <c r="G19" s="324">
        <v>134.6</v>
      </c>
    </row>
    <row r="20" spans="1:7" ht="17.399999999999999">
      <c r="A20" s="320">
        <v>16</v>
      </c>
      <c r="B20" s="318" t="s">
        <v>12</v>
      </c>
      <c r="C20" s="325">
        <v>2810</v>
      </c>
      <c r="D20" s="324">
        <v>140.5</v>
      </c>
      <c r="F20" s="325">
        <v>2754</v>
      </c>
      <c r="G20" s="324">
        <v>137.69999999999999</v>
      </c>
    </row>
    <row r="21" spans="1:7" ht="17.399999999999999">
      <c r="A21" s="320">
        <v>17</v>
      </c>
      <c r="B21" s="318" t="s">
        <v>34</v>
      </c>
      <c r="C21" s="325">
        <v>2768</v>
      </c>
      <c r="D21" s="324">
        <v>138.4</v>
      </c>
      <c r="E21" s="334"/>
      <c r="F21" s="325">
        <v>2688</v>
      </c>
      <c r="G21" s="324">
        <v>134.4</v>
      </c>
    </row>
    <row r="22" spans="1:7" ht="17.399999999999999">
      <c r="A22" s="320">
        <v>18</v>
      </c>
      <c r="B22" s="318" t="s">
        <v>4</v>
      </c>
      <c r="C22" s="320">
        <v>2757</v>
      </c>
      <c r="D22" s="324">
        <v>137.85</v>
      </c>
      <c r="E22" s="334"/>
      <c r="F22" s="320">
        <v>2669</v>
      </c>
      <c r="G22" s="324">
        <v>133.44999999999999</v>
      </c>
    </row>
    <row r="23" spans="1:7" ht="17.399999999999999">
      <c r="A23" s="320">
        <v>19</v>
      </c>
      <c r="B23" s="318" t="s">
        <v>26</v>
      </c>
      <c r="C23" s="320">
        <v>2723</v>
      </c>
      <c r="D23" s="324">
        <v>136.15</v>
      </c>
      <c r="E23" s="334"/>
      <c r="F23" s="320">
        <v>2700</v>
      </c>
      <c r="G23" s="324">
        <v>135</v>
      </c>
    </row>
    <row r="24" spans="1:7" ht="17.399999999999999">
      <c r="A24" s="320">
        <v>20</v>
      </c>
      <c r="B24" s="318" t="s">
        <v>52</v>
      </c>
      <c r="C24" s="320">
        <v>2713</v>
      </c>
      <c r="D24" s="324">
        <v>135.65</v>
      </c>
      <c r="E24" s="343"/>
      <c r="F24" s="325">
        <v>2654</v>
      </c>
      <c r="G24" s="324">
        <v>132.69999999999999</v>
      </c>
    </row>
    <row r="25" spans="1:7" ht="17.399999999999999">
      <c r="A25" s="320">
        <v>21</v>
      </c>
      <c r="B25" s="318" t="s">
        <v>74</v>
      </c>
      <c r="C25" s="320">
        <v>2699</v>
      </c>
      <c r="D25" s="324">
        <v>134.94999999999999</v>
      </c>
      <c r="E25" s="334"/>
      <c r="F25" s="325">
        <v>1290</v>
      </c>
      <c r="G25" s="324">
        <v>64.5</v>
      </c>
    </row>
    <row r="26" spans="1:7" ht="17.399999999999999">
      <c r="A26" s="320">
        <v>22</v>
      </c>
      <c r="B26" s="318" t="s">
        <v>32</v>
      </c>
      <c r="C26" s="325">
        <v>2666</v>
      </c>
      <c r="D26" s="324">
        <v>133.30000000000001</v>
      </c>
      <c r="E26" s="334"/>
      <c r="F26" s="325">
        <v>0</v>
      </c>
      <c r="G26" s="324">
        <v>0</v>
      </c>
    </row>
    <row r="27" spans="1:7" ht="17.399999999999999">
      <c r="A27" s="320">
        <v>23</v>
      </c>
      <c r="B27" s="318" t="s">
        <v>50</v>
      </c>
      <c r="C27" s="325">
        <v>2647</v>
      </c>
      <c r="D27" s="324">
        <v>132.35</v>
      </c>
      <c r="E27" s="334" t="s">
        <v>82</v>
      </c>
      <c r="F27" s="325">
        <v>2647</v>
      </c>
      <c r="G27" s="324">
        <v>132.35</v>
      </c>
    </row>
    <row r="28" spans="1:7" ht="17.399999999999999">
      <c r="A28" s="320">
        <v>24</v>
      </c>
      <c r="B28" s="318" t="s">
        <v>93</v>
      </c>
      <c r="C28" s="325">
        <v>2558</v>
      </c>
      <c r="D28" s="324">
        <v>127.9</v>
      </c>
      <c r="E28" s="336" t="s">
        <v>82</v>
      </c>
      <c r="F28" s="325">
        <v>2558</v>
      </c>
      <c r="G28" s="324">
        <v>132.35</v>
      </c>
    </row>
    <row r="29" spans="1:7" ht="17.399999999999999">
      <c r="A29" s="320">
        <v>25</v>
      </c>
      <c r="B29" s="318" t="s">
        <v>30</v>
      </c>
      <c r="C29" s="325">
        <v>2541</v>
      </c>
      <c r="D29" s="324">
        <v>127.05</v>
      </c>
      <c r="E29" s="334"/>
      <c r="F29" s="325">
        <v>2541</v>
      </c>
      <c r="G29" s="324">
        <v>127.05</v>
      </c>
    </row>
    <row r="30" spans="1:7" ht="17.399999999999999">
      <c r="A30" s="320">
        <v>26</v>
      </c>
      <c r="B30" s="318" t="s">
        <v>89</v>
      </c>
      <c r="C30" s="325">
        <v>2537</v>
      </c>
      <c r="D30" s="324">
        <v>126.85</v>
      </c>
      <c r="E30" s="334"/>
      <c r="F30" s="325">
        <v>2493</v>
      </c>
      <c r="G30" s="324">
        <v>124.65</v>
      </c>
    </row>
    <row r="31" spans="1:7" ht="17.399999999999999">
      <c r="A31" s="320">
        <v>27</v>
      </c>
      <c r="B31" s="318" t="s">
        <v>58</v>
      </c>
      <c r="C31" s="320">
        <v>2522</v>
      </c>
      <c r="D31" s="324">
        <v>126.1</v>
      </c>
      <c r="E31" s="334"/>
      <c r="F31" s="325">
        <v>2418</v>
      </c>
      <c r="G31" s="324">
        <v>120.9</v>
      </c>
    </row>
    <row r="32" spans="1:7" ht="17.399999999999999">
      <c r="A32" s="320">
        <v>28</v>
      </c>
      <c r="B32" s="318" t="s">
        <v>38</v>
      </c>
      <c r="C32" s="320">
        <v>2515</v>
      </c>
      <c r="D32" s="324">
        <v>125.75</v>
      </c>
      <c r="E32" s="334"/>
      <c r="F32" s="325">
        <v>2362</v>
      </c>
      <c r="G32" s="324">
        <v>118.1</v>
      </c>
    </row>
    <row r="33" spans="1:7" ht="17.399999999999999">
      <c r="A33" s="320">
        <v>29</v>
      </c>
      <c r="B33" s="318" t="s">
        <v>60</v>
      </c>
      <c r="C33" s="320">
        <v>2506</v>
      </c>
      <c r="D33" s="324">
        <v>125.3</v>
      </c>
      <c r="E33" s="334"/>
      <c r="F33" s="325">
        <v>2479</v>
      </c>
      <c r="G33" s="324">
        <v>123.95</v>
      </c>
    </row>
    <row r="34" spans="1:7" ht="17.399999999999999">
      <c r="A34" s="320">
        <v>30</v>
      </c>
      <c r="B34" s="318" t="s">
        <v>31</v>
      </c>
      <c r="C34" s="325">
        <v>2501</v>
      </c>
      <c r="D34" s="324">
        <v>125.05</v>
      </c>
      <c r="E34" s="334"/>
      <c r="F34" s="325">
        <v>0</v>
      </c>
      <c r="G34" s="324">
        <v>0</v>
      </c>
    </row>
    <row r="35" spans="1:7" ht="17.399999999999999">
      <c r="A35" s="320">
        <v>31</v>
      </c>
      <c r="B35" s="318" t="s">
        <v>73</v>
      </c>
      <c r="C35" s="325">
        <v>2487</v>
      </c>
      <c r="D35" s="324">
        <v>124.35</v>
      </c>
      <c r="E35" s="334"/>
      <c r="F35" s="325">
        <v>2458</v>
      </c>
      <c r="G35" s="324">
        <v>122.9</v>
      </c>
    </row>
    <row r="36" spans="1:7" ht="17.399999999999999">
      <c r="A36" s="320">
        <v>32</v>
      </c>
      <c r="B36" s="318" t="s">
        <v>33</v>
      </c>
      <c r="C36" s="325">
        <v>2484</v>
      </c>
      <c r="D36" s="324">
        <v>124.2</v>
      </c>
      <c r="E36" s="334"/>
      <c r="F36" s="325">
        <v>1237</v>
      </c>
      <c r="G36" s="324">
        <v>123.7</v>
      </c>
    </row>
    <row r="37" spans="1:7" ht="17.399999999999999">
      <c r="A37" s="320">
        <v>33</v>
      </c>
      <c r="B37" s="318" t="s">
        <v>102</v>
      </c>
      <c r="C37" s="341">
        <v>2197</v>
      </c>
      <c r="D37" s="342">
        <v>109.85</v>
      </c>
      <c r="E37" s="343"/>
      <c r="F37" s="341">
        <v>2197</v>
      </c>
      <c r="G37" s="342">
        <v>109.85</v>
      </c>
    </row>
    <row r="38" spans="1:7" ht="17.399999999999999">
      <c r="A38" s="320"/>
    </row>
  </sheetData>
  <sortState xmlns:xlrd2="http://schemas.microsoft.com/office/spreadsheetml/2017/richdata2" ref="B5:G37">
    <sortCondition descending="1" ref="C5:C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dcterms:created xsi:type="dcterms:W3CDTF">2020-09-18T09:37:10Z</dcterms:created>
  <dcterms:modified xsi:type="dcterms:W3CDTF">2024-09-23T17:15:43Z</dcterms:modified>
</cp:coreProperties>
</file>