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E9C3A952-7DDF-42F4-8C6C-CA5A3F879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D18" i="10"/>
  <c r="D21" i="10"/>
  <c r="U38" i="3"/>
  <c r="U37" i="3"/>
  <c r="U35" i="3"/>
  <c r="U34" i="3"/>
  <c r="U33" i="3"/>
  <c r="U32" i="3"/>
  <c r="U31" i="3"/>
  <c r="U29" i="3"/>
  <c r="U30" i="3"/>
  <c r="U28" i="3"/>
  <c r="U14" i="3"/>
  <c r="U15" i="3"/>
  <c r="U16" i="3"/>
  <c r="U18" i="3"/>
  <c r="U19" i="3"/>
  <c r="U20" i="3"/>
  <c r="U21" i="3"/>
  <c r="U22" i="3"/>
  <c r="U24" i="3"/>
  <c r="U23" i="3"/>
  <c r="U17" i="3"/>
  <c r="U4" i="3"/>
  <c r="U11" i="3"/>
  <c r="U9" i="3"/>
  <c r="U10" i="3"/>
  <c r="U8" i="3"/>
  <c r="U5" i="3"/>
  <c r="U6" i="3"/>
  <c r="U3" i="3"/>
  <c r="D14" i="10"/>
  <c r="D17" i="10"/>
  <c r="D12" i="10"/>
  <c r="D8" i="10"/>
  <c r="D6" i="10"/>
  <c r="U7" i="3"/>
  <c r="D4" i="10"/>
  <c r="D30" i="10"/>
  <c r="D26" i="10"/>
  <c r="D32" i="10"/>
  <c r="D27" i="10"/>
  <c r="D16" i="10"/>
  <c r="D23" i="10"/>
  <c r="D25" i="10"/>
  <c r="D31" i="10"/>
  <c r="D5" i="10"/>
  <c r="D9" i="10"/>
  <c r="T38" i="3"/>
  <c r="D3" i="10"/>
  <c r="E3" i="10" s="1"/>
  <c r="D33" i="10"/>
  <c r="D10" i="10"/>
  <c r="D11" i="10"/>
  <c r="D7" i="10"/>
  <c r="D28" i="10"/>
  <c r="D24" i="10"/>
  <c r="D29" i="10"/>
  <c r="D15" i="10"/>
  <c r="R26" i="6"/>
  <c r="L26" i="6"/>
  <c r="T37" i="3"/>
  <c r="U25" i="3"/>
  <c r="D20" i="10"/>
  <c r="F26" i="6" l="1"/>
  <c r="E4" i="10"/>
  <c r="D13" i="10"/>
  <c r="E13" i="10" s="1"/>
  <c r="E5" i="10"/>
  <c r="E26" i="10"/>
  <c r="E24" i="10"/>
  <c r="E17" i="10"/>
  <c r="E9" i="10"/>
  <c r="E21" i="10"/>
  <c r="E18" i="10"/>
  <c r="E25" i="10"/>
  <c r="E33" i="10"/>
  <c r="E16" i="10"/>
  <c r="E6" i="10"/>
  <c r="E31" i="10"/>
  <c r="E29" i="10"/>
  <c r="E14" i="10"/>
  <c r="E8" i="10"/>
  <c r="R33" i="6"/>
  <c r="L33" i="6"/>
  <c r="E22" i="10"/>
  <c r="D19" i="10"/>
  <c r="E19" i="10" s="1"/>
  <c r="R16" i="6"/>
  <c r="L16" i="6"/>
  <c r="E23" i="10"/>
  <c r="T16" i="3"/>
  <c r="AC15" i="2"/>
  <c r="W15" i="2"/>
  <c r="Q15" i="2"/>
  <c r="K15" i="2"/>
  <c r="R28" i="6"/>
  <c r="L28" i="6"/>
  <c r="E28" i="10"/>
  <c r="E10" i="10"/>
  <c r="E11" i="10"/>
  <c r="E30" i="10"/>
  <c r="E15" i="10"/>
  <c r="E32" i="10"/>
  <c r="E12" i="10"/>
  <c r="E20" i="10"/>
  <c r="E7" i="10"/>
  <c r="E27" i="10"/>
  <c r="R11" i="6"/>
  <c r="R22" i="6"/>
  <c r="L11" i="6"/>
  <c r="L22" i="6"/>
  <c r="F4" i="5"/>
  <c r="E4" i="5"/>
  <c r="C4" i="5"/>
  <c r="D4" i="5"/>
  <c r="T25" i="3"/>
  <c r="T19" i="3"/>
  <c r="AC8" i="2"/>
  <c r="AC12" i="2"/>
  <c r="W8" i="2"/>
  <c r="W12" i="2"/>
  <c r="Q8" i="2"/>
  <c r="Q12" i="2"/>
  <c r="K8" i="2"/>
  <c r="K12" i="2"/>
  <c r="T31" i="3"/>
  <c r="AC28" i="2"/>
  <c r="W28" i="2"/>
  <c r="Q28" i="2"/>
  <c r="K28" i="2"/>
  <c r="T32" i="3"/>
  <c r="AC34" i="2"/>
  <c r="AC23" i="2"/>
  <c r="AC16" i="2"/>
  <c r="AC3" i="2"/>
  <c r="AC20" i="2"/>
  <c r="AC4" i="2"/>
  <c r="AC32" i="2"/>
  <c r="AC9" i="2"/>
  <c r="T9" i="3"/>
  <c r="T28" i="3"/>
  <c r="T29" i="3"/>
  <c r="T35" i="3"/>
  <c r="T30" i="3"/>
  <c r="T34" i="3"/>
  <c r="T33" i="3"/>
  <c r="T23" i="3"/>
  <c r="T15" i="3"/>
  <c r="T18" i="3"/>
  <c r="T14" i="3"/>
  <c r="T17" i="3"/>
  <c r="T21" i="3"/>
  <c r="T22" i="3"/>
  <c r="T24" i="3"/>
  <c r="T5" i="3"/>
  <c r="T6" i="3"/>
  <c r="T3" i="3"/>
  <c r="T8" i="3"/>
  <c r="T10" i="3"/>
  <c r="T11" i="3"/>
  <c r="T7" i="3"/>
  <c r="AC10" i="2"/>
  <c r="W10" i="2"/>
  <c r="Q10" i="2"/>
  <c r="K10" i="2"/>
  <c r="R6" i="6"/>
  <c r="L6" i="6"/>
  <c r="T4" i="3"/>
  <c r="T20" i="3"/>
  <c r="AC19" i="2"/>
  <c r="W19" i="2"/>
  <c r="Q19" i="2"/>
  <c r="K19" i="2"/>
  <c r="R4" i="6"/>
  <c r="R2" i="6"/>
  <c r="R7" i="6"/>
  <c r="R12" i="6"/>
  <c r="R8" i="6"/>
  <c r="R10" i="6"/>
  <c r="R14" i="6"/>
  <c r="R19" i="6"/>
  <c r="R9" i="6"/>
  <c r="R17" i="6"/>
  <c r="R18" i="6"/>
  <c r="R13" i="6"/>
  <c r="R23" i="6"/>
  <c r="R5" i="6"/>
  <c r="R24" i="6"/>
  <c r="R20" i="6"/>
  <c r="R25" i="6"/>
  <c r="R29" i="6"/>
  <c r="R15" i="6"/>
  <c r="R32" i="6"/>
  <c r="R21" i="6"/>
  <c r="R31" i="6"/>
  <c r="R27" i="6"/>
  <c r="R30" i="6"/>
  <c r="L4" i="6"/>
  <c r="L2" i="6"/>
  <c r="L7" i="6"/>
  <c r="L12" i="6"/>
  <c r="L8" i="6"/>
  <c r="L10" i="6"/>
  <c r="L14" i="6"/>
  <c r="L19" i="6"/>
  <c r="L9" i="6"/>
  <c r="L17" i="6"/>
  <c r="L18" i="6"/>
  <c r="L13" i="6"/>
  <c r="L23" i="6"/>
  <c r="L5" i="6"/>
  <c r="L24" i="6"/>
  <c r="L20" i="6"/>
  <c r="L25" i="6"/>
  <c r="L29" i="6"/>
  <c r="L15" i="6"/>
  <c r="L32" i="6"/>
  <c r="L21" i="6"/>
  <c r="L31" i="6"/>
  <c r="L27" i="6"/>
  <c r="L30" i="6"/>
  <c r="R3" i="6"/>
  <c r="L3" i="6"/>
  <c r="K14" i="2"/>
  <c r="K26" i="2"/>
  <c r="K3" i="2"/>
  <c r="K5" i="2"/>
  <c r="Q14" i="2"/>
  <c r="Q26" i="2"/>
  <c r="Q3" i="2"/>
  <c r="Q5" i="2"/>
  <c r="W14" i="2"/>
  <c r="W26" i="2"/>
  <c r="W3" i="2"/>
  <c r="W5" i="2"/>
  <c r="AC14" i="2"/>
  <c r="AC26" i="2"/>
  <c r="AC5" i="2"/>
  <c r="AC33" i="2"/>
  <c r="AC18" i="2"/>
  <c r="AC30" i="2"/>
  <c r="AC13" i="2"/>
  <c r="AC7" i="2"/>
  <c r="AC17" i="2"/>
  <c r="AC22" i="2"/>
  <c r="AC27" i="2"/>
  <c r="AC6" i="2"/>
  <c r="AC24" i="2"/>
  <c r="AC29" i="2"/>
  <c r="AC21" i="2"/>
  <c r="AC25" i="2"/>
  <c r="AC35" i="2"/>
  <c r="AC11" i="2"/>
  <c r="W33" i="2"/>
  <c r="W18" i="2"/>
  <c r="W34" i="2"/>
  <c r="W30" i="2"/>
  <c r="W13" i="2"/>
  <c r="W20" i="2"/>
  <c r="W4" i="2"/>
  <c r="W7" i="2"/>
  <c r="W17" i="2"/>
  <c r="W23" i="2"/>
  <c r="W22" i="2"/>
  <c r="W27" i="2"/>
  <c r="W16" i="2"/>
  <c r="W9" i="2"/>
  <c r="W6" i="2"/>
  <c r="W24" i="2"/>
  <c r="W29" i="2"/>
  <c r="W32" i="2"/>
  <c r="W21" i="2"/>
  <c r="W25" i="2"/>
  <c r="W35" i="2"/>
  <c r="W11" i="2"/>
  <c r="Q33" i="2"/>
  <c r="Q18" i="2"/>
  <c r="Q34" i="2"/>
  <c r="Q30" i="2"/>
  <c r="Q13" i="2"/>
  <c r="Q20" i="2"/>
  <c r="Q4" i="2"/>
  <c r="Q7" i="2"/>
  <c r="Q17" i="2"/>
  <c r="Q23" i="2"/>
  <c r="Q22" i="2"/>
  <c r="Q27" i="2"/>
  <c r="Q16" i="2"/>
  <c r="Q9" i="2"/>
  <c r="Q6" i="2"/>
  <c r="Q24" i="2"/>
  <c r="Q29" i="2"/>
  <c r="Q32" i="2"/>
  <c r="Q21" i="2"/>
  <c r="Q25" i="2"/>
  <c r="Q35" i="2"/>
  <c r="Q11" i="2"/>
  <c r="K33" i="2"/>
  <c r="K18" i="2"/>
  <c r="K34" i="2"/>
  <c r="K30" i="2"/>
  <c r="K13" i="2"/>
  <c r="K20" i="2"/>
  <c r="K4" i="2"/>
  <c r="K7" i="2"/>
  <c r="K17" i="2"/>
  <c r="K23" i="2"/>
  <c r="K22" i="2"/>
  <c r="K27" i="2"/>
  <c r="K16" i="2"/>
  <c r="K9" i="2"/>
  <c r="K6" i="2"/>
  <c r="K24" i="2"/>
  <c r="K29" i="2"/>
  <c r="K32" i="2"/>
  <c r="K21" i="2"/>
  <c r="K25" i="2"/>
  <c r="K35" i="2"/>
  <c r="K11" i="2"/>
  <c r="AC31" i="2"/>
  <c r="W31" i="2"/>
  <c r="Q31" i="2"/>
  <c r="K31" i="2"/>
  <c r="F33" i="6" l="1"/>
  <c r="F28" i="6"/>
  <c r="F16" i="6"/>
  <c r="D15" i="2"/>
  <c r="E15" i="2" s="1"/>
  <c r="F22" i="6"/>
  <c r="F11" i="6"/>
  <c r="D12" i="2"/>
  <c r="E12" i="2" s="1"/>
  <c r="D8" i="2"/>
  <c r="E8" i="2" s="1"/>
  <c r="D28" i="2"/>
  <c r="E28" i="2" s="1"/>
  <c r="F4" i="6"/>
  <c r="F23" i="6"/>
  <c r="F19" i="6"/>
  <c r="D10" i="2"/>
  <c r="E10" i="2" s="1"/>
  <c r="F32" i="6"/>
  <c r="F6" i="6"/>
  <c r="F24" i="6"/>
  <c r="F8" i="6"/>
  <c r="F7" i="6"/>
  <c r="F25" i="6"/>
  <c r="F17" i="6"/>
  <c r="F14" i="6"/>
  <c r="F29" i="6"/>
  <c r="F12" i="6"/>
  <c r="F2" i="6"/>
  <c r="F27" i="6"/>
  <c r="D19" i="2"/>
  <c r="E19" i="2" s="1"/>
  <c r="F18" i="6"/>
  <c r="F5" i="6"/>
  <c r="F30" i="6"/>
  <c r="F21" i="6"/>
  <c r="D13" i="2"/>
  <c r="E13" i="2" s="1"/>
  <c r="D11" i="2"/>
  <c r="E11" i="2" s="1"/>
  <c r="D32" i="2"/>
  <c r="E32" i="2" s="1"/>
  <c r="D4" i="2"/>
  <c r="E4" i="2" s="1"/>
  <c r="D6" i="2"/>
  <c r="E6" i="2" s="1"/>
  <c r="F31" i="6"/>
  <c r="F15" i="6"/>
  <c r="F20" i="6"/>
  <c r="F13" i="6"/>
  <c r="F9" i="6"/>
  <c r="F10" i="6"/>
  <c r="F3" i="6"/>
  <c r="D33" i="2"/>
  <c r="E33" i="2" s="1"/>
  <c r="D22" i="2"/>
  <c r="E22" i="2" s="1"/>
  <c r="D27" i="2"/>
  <c r="E27" i="2" s="1"/>
  <c r="D7" i="2"/>
  <c r="E7" i="2" s="1"/>
  <c r="D20" i="2"/>
  <c r="E20" i="2" s="1"/>
  <c r="D18" i="2"/>
  <c r="E18" i="2" s="1"/>
  <c r="D34" i="2"/>
  <c r="E34" i="2" s="1"/>
  <c r="D21" i="2"/>
  <c r="E21" i="2" s="1"/>
  <c r="D5" i="2"/>
  <c r="E5" i="2" s="1"/>
  <c r="D14" i="2"/>
  <c r="E14" i="2" s="1"/>
  <c r="D3" i="2"/>
  <c r="E3" i="2" s="1"/>
  <c r="D25" i="2"/>
  <c r="E25" i="2" s="1"/>
  <c r="D24" i="2"/>
  <c r="E24" i="2" s="1"/>
  <c r="D26" i="2"/>
  <c r="E26" i="2" s="1"/>
  <c r="D16" i="2"/>
  <c r="E16" i="2" s="1"/>
  <c r="D17" i="2"/>
  <c r="E17" i="2" s="1"/>
  <c r="D35" i="2"/>
  <c r="E35" i="2" s="1"/>
  <c r="D29" i="2"/>
  <c r="E29" i="2" s="1"/>
  <c r="D9" i="2"/>
  <c r="E9" i="2" s="1"/>
  <c r="D23" i="2"/>
  <c r="E23" i="2" s="1"/>
  <c r="D30" i="2"/>
  <c r="E30" i="2" s="1"/>
  <c r="D31" i="2"/>
  <c r="E31" i="2" s="1"/>
</calcChain>
</file>

<file path=xl/sharedStrings.xml><?xml version="1.0" encoding="utf-8"?>
<sst xmlns="http://schemas.openxmlformats.org/spreadsheetml/2006/main" count="403" uniqueCount="103">
  <si>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</si>
  <si>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</si>
  <si>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</si>
  <si>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</si>
  <si>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</si>
  <si>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</si>
  <si>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</si>
  <si>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</si>
  <si>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</si>
  <si>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</si>
  <si>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</si>
  <si>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</si>
  <si>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</si>
  <si>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</si>
  <si>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</si>
  <si>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</si>
  <si>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</si>
  <si>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</si>
  <si>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</si>
  <si>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</si>
  <si>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</si>
  <si>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</si>
  <si>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</si>
  <si>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</si>
  <si>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</si>
  <si>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</si>
  <si>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</si>
  <si>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</si>
  <si>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</si>
  <si>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</si>
  <si>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</si>
  <si>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</si>
  <si>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</si>
  <si>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</si>
  <si>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</si>
  <si>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</si>
  <si>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</si>
  <si>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</si>
  <si>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</si>
  <si>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</si>
  <si>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</si>
  <si>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</si>
  <si>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</si>
  <si>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</si>
  <si>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</si>
  <si>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</si>
  <si>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</si>
  <si>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</si>
  <si>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</si>
  <si>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</si>
  <si>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</si>
  <si>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</si>
  <si>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</si>
  <si>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</si>
  <si>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</si>
  <si>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</si>
  <si>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</si>
  <si>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</si>
  <si>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</si>
  <si>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</si>
  <si>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</si>
  <si>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</si>
  <si>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</si>
  <si>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</si>
  <si>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</si>
  <si>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</si>
  <si>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</si>
  <si>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</si>
  <si>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</si>
  <si>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</si>
  <si>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</si>
  <si>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</si>
  <si>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</si>
  <si>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</si>
  <si>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</si>
  <si>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</si>
  <si>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</si>
  <si>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</si>
  <si>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</si>
  <si>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</si>
  <si>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</si>
  <si>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</si>
  <si>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</si>
  <si>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</si>
  <si>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</si>
  <si>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</si>
  <si>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Madjan Yari</t>
  </si>
  <si>
    <t xml:space="preserve">       Tussenstand competitie 2024-2025</t>
  </si>
  <si>
    <t>Klasse X</t>
  </si>
  <si>
    <t>Bo Vergunst</t>
  </si>
  <si>
    <t>Gem. 2024-2025</t>
  </si>
  <si>
    <t>Hoogste 2024-'25</t>
  </si>
  <si>
    <t>2024-2025</t>
  </si>
  <si>
    <t xml:space="preserve">Stand gemiddelde </t>
  </si>
  <si>
    <t>oud</t>
  </si>
  <si>
    <t>2024/25</t>
  </si>
  <si>
    <t>Georg Lienert</t>
  </si>
  <si>
    <t xml:space="preserve"> Daguitslag 3 oktober 2024</t>
  </si>
  <si>
    <t>George Lienert</t>
  </si>
  <si>
    <t>Petra Houweling</t>
  </si>
  <si>
    <t>Elisa de Jong</t>
  </si>
  <si>
    <t xml:space="preserve">2 slechtste punten series </t>
  </si>
  <si>
    <t>2 slechtste punten series zijn eraf gehaald!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</si>
</sst>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i/>
      <sz val="18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</fonts>
  <fills count="20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01">
    <xf numFmtId="0" fontId="0" fillId="0" borderId="0" xfId="0"/>
    <xf numFmtId="0" fontId="0" fillId="6" borderId="0" xfId="0" applyFill="1"/>
    <xf numFmtId="164" fontId="21" fillId="6" borderId="0" xfId="2" applyFont="1" applyFill="1" applyBorder="1"/>
    <xf numFmtId="164" fontId="12" fillId="6" borderId="0" xfId="2" applyFont="1" applyFill="1" applyBorder="1"/>
    <xf numFmtId="164" fontId="8" fillId="6" borderId="0" xfId="2" applyFont="1" applyFill="1" applyBorder="1"/>
    <xf numFmtId="164" fontId="10" fillId="6" borderId="0" xfId="2" applyFont="1" applyFill="1" applyBorder="1"/>
    <xf numFmtId="0" fontId="10" fillId="6" borderId="0" xfId="0" applyFont="1" applyFill="1"/>
    <xf numFmtId="0" fontId="8" fillId="6" borderId="0" xfId="2" applyNumberFormat="1" applyFont="1" applyFill="1" applyBorder="1"/>
    <xf numFmtId="164" fontId="19" fillId="6" borderId="0" xfId="2" applyFont="1" applyFill="1"/>
    <xf numFmtId="164" fontId="20" fillId="6" borderId="0" xfId="2" applyFont="1" applyFill="1"/>
    <xf numFmtId="164" fontId="4" fillId="4" borderId="0" xfId="2" applyFont="1" applyFill="1" applyBorder="1"/>
    <xf numFmtId="164" fontId="22" fillId="6" borderId="0" xfId="2" applyFont="1" applyFill="1" applyBorder="1"/>
    <xf numFmtId="164" fontId="10" fillId="6" borderId="0" xfId="2" applyFont="1" applyFill="1" applyBorder="1" applyAlignment="1">
      <alignment horizontal="center"/>
    </xf>
    <xf numFmtId="0" fontId="56" fillId="6" borderId="0" xfId="2" applyNumberFormat="1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164" fontId="61" fillId="11" borderId="0" xfId="2" applyFont="1" applyFill="1" applyBorder="1"/>
    <xf numFmtId="164" fontId="13" fillId="4" borderId="0" xfId="2" applyFont="1" applyFill="1" applyBorder="1" applyAlignment="1">
      <alignment horizontal="center"/>
    </xf>
    <xf numFmtId="164" fontId="12" fillId="4" borderId="0" xfId="2" applyFont="1" applyFill="1" applyBorder="1"/>
    <xf numFmtId="164" fontId="8" fillId="4" borderId="0" xfId="2" applyFont="1" applyFill="1" applyBorder="1"/>
    <xf numFmtId="0" fontId="0" fillId="15" borderId="0" xfId="0" applyFill="1"/>
    <xf numFmtId="0" fontId="8" fillId="4" borderId="0" xfId="2" applyNumberFormat="1" applyFont="1" applyFill="1" applyBorder="1"/>
    <xf numFmtId="0" fontId="10" fillId="4" borderId="0" xfId="2" applyNumberFormat="1" applyFont="1" applyFill="1" applyBorder="1"/>
    <xf numFmtId="164" fontId="10" fillId="4" borderId="0" xfId="2" applyFont="1" applyFill="1" applyBorder="1"/>
    <xf numFmtId="0" fontId="0" fillId="4" borderId="0" xfId="0" applyFill="1"/>
    <xf numFmtId="0" fontId="10" fillId="4" borderId="0" xfId="0" applyFont="1" applyFill="1"/>
    <xf numFmtId="0" fontId="4" fillId="4" borderId="0" xfId="2" applyNumberFormat="1" applyFont="1" applyFill="1" applyBorder="1"/>
    <xf numFmtId="0" fontId="59" fillId="4" borderId="0" xfId="0" applyFont="1" applyFill="1"/>
    <xf numFmtId="164" fontId="12" fillId="4" borderId="0" xfId="2" applyFont="1" applyFill="1"/>
    <xf numFmtId="164" fontId="4" fillId="4" borderId="0" xfId="2" applyFont="1" applyFill="1"/>
    <xf numFmtId="164" fontId="8" fillId="4" borderId="0" xfId="2" applyFont="1" applyFill="1"/>
    <xf numFmtId="164" fontId="13" fillId="4" borderId="0" xfId="2" applyFont="1" applyFill="1"/>
    <xf numFmtId="164" fontId="10" fillId="4" borderId="0" xfId="2" applyFont="1" applyFill="1"/>
    <xf numFmtId="164" fontId="61" fillId="19" borderId="0" xfId="2" applyFont="1" applyFill="1" applyBorder="1"/>
    <xf numFmtId="164" fontId="61" fillId="4" borderId="0" xfId="2" applyFont="1" applyFill="1" applyBorder="1"/>
    <xf numFmtId="0" fontId="56" fillId="4" borderId="0" xfId="2" applyNumberFormat="1" applyFont="1" applyFill="1" applyBorder="1" applyAlignment="1">
      <alignment horizontal="center"/>
    </xf>
    <xf numFmtId="0" fontId="57" fillId="4" borderId="0" xfId="2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10" fillId="4" borderId="0" xfId="2" applyFont="1" applyFill="1" applyBorder="1" applyAlignment="1">
      <alignment horizontal="center"/>
    </xf>
    <xf numFmtId="164" fontId="8" fillId="4" borderId="0" xfId="2" applyFont="1" applyFill="1" applyBorder="1" applyAlignment="1">
      <alignment horizontal="center"/>
    </xf>
    <xf numFmtId="164" fontId="4" fillId="6" borderId="0" xfId="2" applyFont="1" applyFill="1" applyBorder="1"/>
    <xf numFmtId="0" fontId="4" fillId="6" borderId="0" xfId="2" applyNumberFormat="1" applyFont="1" applyFill="1" applyBorder="1"/>
    <xf numFmtId="164" fontId="13" fillId="6" borderId="0" xfId="2" applyFont="1" applyFill="1" applyBorder="1" applyAlignment="1">
      <alignment horizontal="center"/>
    </xf>
    <xf numFmtId="0" fontId="10" fillId="6" borderId="0" xfId="2" applyNumberFormat="1" applyFont="1" applyFill="1" applyBorder="1"/>
    <xf numFmtId="164" fontId="8" fillId="6" borderId="0" xfId="2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 vertical="center"/>
    </xf>
    <xf numFmtId="164" fontId="9" fillId="6" borderId="0" xfId="2" applyFont="1" applyFill="1" applyBorder="1" applyAlignment="1">
      <alignment vertical="center"/>
    </xf>
    <xf numFmtId="43" fontId="11" fillId="6" borderId="0" xfId="1" applyFont="1" applyFill="1" applyBorder="1" applyAlignment="1">
      <alignment horizontal="center" vertical="center"/>
    </xf>
    <xf numFmtId="165" fontId="10" fillId="6" borderId="0" xfId="2" applyNumberFormat="1" applyFont="1" applyFill="1" applyBorder="1" applyAlignment="1">
      <alignment horizontal="center" vertical="center"/>
    </xf>
    <xf numFmtId="164" fontId="8" fillId="6" borderId="0" xfId="2" applyFont="1" applyFill="1" applyBorder="1" applyAlignment="1">
      <alignment vertical="center"/>
    </xf>
    <xf numFmtId="164" fontId="12" fillId="6" borderId="0" xfId="2" applyFont="1" applyFill="1" applyBorder="1" applyAlignment="1">
      <alignment vertical="center"/>
    </xf>
    <xf numFmtId="164" fontId="7" fillId="6" borderId="0" xfId="2" applyFont="1" applyFill="1" applyBorder="1" applyAlignment="1">
      <alignment vertical="center"/>
    </xf>
    <xf numFmtId="164" fontId="17" fillId="6" borderId="0" xfId="2" applyFont="1" applyFill="1" applyBorder="1" applyAlignment="1">
      <alignment vertical="center"/>
    </xf>
    <xf numFmtId="2" fontId="5" fillId="0" borderId="1" xfId="2" applyNumberFormat="1" applyFont="1" applyBorder="1" applyAlignment="1">
      <alignment horizontal="center" vertical="center"/>
    </xf>
    <xf numFmtId="0" fontId="15" fillId="4" borderId="1" xfId="2" applyNumberFormat="1" applyFont="1" applyFill="1" applyBorder="1" applyAlignment="1">
      <alignment horizontal="center" vertical="center"/>
    </xf>
    <xf numFmtId="164" fontId="70" fillId="6" borderId="0" xfId="2" applyFont="1" applyFill="1"/>
    <xf numFmtId="164" fontId="71" fillId="6" borderId="0" xfId="2" applyFont="1" applyFill="1"/>
    <xf numFmtId="164" fontId="72" fillId="6" borderId="0" xfId="2" applyFont="1" applyFill="1"/>
    <xf numFmtId="0" fontId="67" fillId="6" borderId="0" xfId="0" applyFont="1" applyFill="1"/>
    <xf numFmtId="164" fontId="10" fillId="6" borderId="0" xfId="2" applyFont="1" applyFill="1"/>
    <xf numFmtId="164" fontId="8" fillId="6" borderId="0" xfId="2" applyFont="1" applyFill="1"/>
    <xf numFmtId="0" fontId="14" fillId="4" borderId="0" xfId="2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69" fillId="6" borderId="0" xfId="0" applyFont="1" applyFill="1" applyAlignment="1">
      <alignment vertical="center"/>
    </xf>
    <xf numFmtId="164" fontId="60" fillId="6" borderId="0" xfId="2" applyFont="1" applyFill="1" applyBorder="1" applyAlignment="1">
      <alignment vertical="center"/>
    </xf>
    <xf numFmtId="0" fontId="60" fillId="0" borderId="1" xfId="0" applyFont="1" applyBorder="1" applyAlignment="1">
      <alignment horizontal="center" vertical="center"/>
    </xf>
    <xf numFmtId="164" fontId="60" fillId="9" borderId="0" xfId="2" applyFont="1" applyFill="1" applyBorder="1" applyAlignment="1">
      <alignment vertical="center"/>
    </xf>
    <xf numFmtId="164" fontId="10" fillId="6" borderId="0" xfId="2" applyFont="1" applyFill="1" applyBorder="1" applyAlignment="1">
      <alignment vertical="center"/>
    </xf>
    <xf numFmtId="164" fontId="17" fillId="6" borderId="0" xfId="2" applyFont="1" applyFill="1" applyAlignment="1">
      <alignment vertical="center"/>
    </xf>
    <xf numFmtId="2" fontId="11" fillId="0" borderId="1" xfId="2" applyNumberFormat="1" applyFont="1" applyBorder="1" applyAlignment="1">
      <alignment horizontal="center" vertical="center"/>
    </xf>
    <xf numFmtId="0" fontId="60" fillId="0" borderId="1" xfId="1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60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164" fontId="64" fillId="6" borderId="0" xfId="2" applyFont="1" applyFill="1" applyBorder="1" applyAlignment="1">
      <alignment vertical="center"/>
    </xf>
    <xf numFmtId="165" fontId="86" fillId="6" borderId="0" xfId="2" applyNumberFormat="1" applyFont="1" applyFill="1" applyBorder="1" applyAlignment="1">
      <alignment horizontal="center" vertical="center"/>
    </xf>
    <xf numFmtId="164" fontId="87" fillId="6" borderId="0" xfId="2" applyFont="1" applyFill="1" applyBorder="1" applyAlignment="1">
      <alignment horizontal="center" vertical="center"/>
    </xf>
    <xf numFmtId="0" fontId="87" fillId="6" borderId="0" xfId="0" applyFont="1" applyFill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164" fontId="85" fillId="6" borderId="0" xfId="2" applyFont="1" applyFill="1" applyBorder="1" applyAlignment="1">
      <alignment horizontal="center" vertical="center"/>
    </xf>
    <xf numFmtId="164" fontId="87" fillId="7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8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4" borderId="0" xfId="0" applyFont="1" applyFill="1" applyAlignment="1">
      <alignment vertical="center"/>
    </xf>
    <xf numFmtId="164" fontId="73" fillId="6" borderId="0" xfId="2" applyFont="1" applyFill="1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16" fontId="4" fillId="4" borderId="0" xfId="2" applyNumberFormat="1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center" vertical="center"/>
    </xf>
    <xf numFmtId="164" fontId="60" fillId="4" borderId="0" xfId="2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vertical="center"/>
    </xf>
    <xf numFmtId="164" fontId="10" fillId="4" borderId="0" xfId="2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3" fillId="7" borderId="0" xfId="2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64" fontId="6" fillId="8" borderId="0" xfId="2" applyFont="1" applyFill="1" applyBorder="1" applyAlignment="1">
      <alignment vertical="center"/>
    </xf>
    <xf numFmtId="164" fontId="2" fillId="6" borderId="0" xfId="2" applyFill="1" applyBorder="1" applyAlignment="1">
      <alignment vertical="center"/>
    </xf>
    <xf numFmtId="164" fontId="2" fillId="6" borderId="0" xfId="2" applyFill="1" applyAlignment="1">
      <alignment vertical="center"/>
    </xf>
    <xf numFmtId="0" fontId="0" fillId="6" borderId="0" xfId="0" applyFill="1" applyAlignment="1">
      <alignment vertical="center"/>
    </xf>
    <xf numFmtId="0" fontId="14" fillId="8" borderId="0" xfId="2" applyNumberFormat="1" applyFont="1" applyFill="1" applyBorder="1" applyAlignment="1">
      <alignment horizontal="center" vertical="center"/>
    </xf>
    <xf numFmtId="2" fontId="5" fillId="8" borderId="0" xfId="2" applyNumberFormat="1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vertical="center"/>
    </xf>
    <xf numFmtId="0" fontId="8" fillId="4" borderId="0" xfId="2" applyNumberFormat="1" applyFont="1" applyFill="1" applyBorder="1" applyAlignment="1">
      <alignment vertical="center"/>
    </xf>
    <xf numFmtId="0" fontId="17" fillId="4" borderId="0" xfId="2" applyNumberFormat="1" applyFont="1" applyFill="1" applyBorder="1" applyAlignment="1">
      <alignment horizontal="center" vertical="center"/>
    </xf>
    <xf numFmtId="0" fontId="15" fillId="4" borderId="0" xfId="2" applyNumberFormat="1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2" applyNumberFormat="1" applyFont="1" applyFill="1" applyBorder="1" applyAlignment="1">
      <alignment horizontal="center" vertical="center"/>
    </xf>
    <xf numFmtId="164" fontId="12" fillId="4" borderId="0" xfId="2" applyFont="1" applyFill="1" applyBorder="1" applyAlignment="1">
      <alignment vertical="center"/>
    </xf>
    <xf numFmtId="164" fontId="8" fillId="4" borderId="0" xfId="2" applyFont="1" applyFill="1" applyBorder="1" applyAlignment="1">
      <alignment vertical="center"/>
    </xf>
    <xf numFmtId="164" fontId="18" fillId="4" borderId="0" xfId="2" applyFont="1" applyFill="1" applyBorder="1" applyAlignment="1">
      <alignment vertical="center"/>
    </xf>
    <xf numFmtId="164" fontId="5" fillId="4" borderId="0" xfId="2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4" fontId="80" fillId="3" borderId="1" xfId="2" applyFont="1" applyFill="1" applyBorder="1" applyAlignment="1">
      <alignment vertical="center"/>
    </xf>
    <xf numFmtId="164" fontId="63" fillId="3" borderId="1" xfId="2" applyFont="1" applyFill="1" applyBorder="1" applyAlignment="1">
      <alignment horizontal="center" vertical="center"/>
    </xf>
    <xf numFmtId="164" fontId="80" fillId="3" borderId="1" xfId="2" applyFont="1" applyFill="1" applyBorder="1" applyAlignment="1">
      <alignment horizontal="center" vertical="center"/>
    </xf>
    <xf numFmtId="164" fontId="92" fillId="3" borderId="1" xfId="2" applyFont="1" applyFill="1" applyBorder="1" applyAlignment="1">
      <alignment horizontal="center" vertical="center"/>
    </xf>
    <xf numFmtId="0" fontId="60" fillId="0" borderId="1" xfId="2" applyNumberFormat="1" applyFont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0" fontId="60" fillId="4" borderId="1" xfId="2" applyNumberFormat="1" applyFont="1" applyFill="1" applyBorder="1" applyAlignment="1">
      <alignment vertical="center"/>
    </xf>
    <xf numFmtId="0" fontId="17" fillId="4" borderId="1" xfId="2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5" fillId="3" borderId="1" xfId="2" applyFont="1" applyFill="1" applyBorder="1" applyAlignment="1">
      <alignment vertical="center"/>
    </xf>
    <xf numFmtId="164" fontId="14" fillId="3" borderId="1" xfId="2" applyFont="1" applyFill="1" applyBorder="1" applyAlignment="1">
      <alignment horizontal="center" vertical="center"/>
    </xf>
    <xf numFmtId="164" fontId="5" fillId="3" borderId="1" xfId="2" applyFont="1" applyFill="1" applyBorder="1" applyAlignment="1">
      <alignment horizontal="center" vertical="center"/>
    </xf>
    <xf numFmtId="164" fontId="60" fillId="3" borderId="1" xfId="2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2" fontId="11" fillId="4" borderId="1" xfId="1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1" fontId="17" fillId="0" borderId="1" xfId="2" applyNumberFormat="1" applyFont="1" applyBorder="1" applyAlignment="1">
      <alignment horizontal="center" vertical="center"/>
    </xf>
    <xf numFmtId="0" fontId="60" fillId="4" borderId="1" xfId="1" applyNumberFormat="1" applyFont="1" applyFill="1" applyBorder="1" applyAlignment="1">
      <alignment horizontal="center" vertical="center"/>
    </xf>
    <xf numFmtId="164" fontId="75" fillId="7" borderId="0" xfId="2" applyFont="1" applyFill="1" applyBorder="1" applyAlignment="1">
      <alignment vertical="center"/>
    </xf>
    <xf numFmtId="164" fontId="76" fillId="8" borderId="0" xfId="2" applyFont="1" applyFill="1" applyBorder="1" applyAlignment="1">
      <alignment vertical="center"/>
    </xf>
    <xf numFmtId="164" fontId="77" fillId="6" borderId="0" xfId="2" applyFont="1" applyFill="1" applyBorder="1" applyAlignment="1">
      <alignment vertical="center"/>
    </xf>
    <xf numFmtId="164" fontId="77" fillId="6" borderId="0" xfId="2" applyFont="1" applyFill="1" applyAlignment="1">
      <alignment vertical="center"/>
    </xf>
    <xf numFmtId="0" fontId="8" fillId="8" borderId="0" xfId="2" applyNumberFormat="1" applyFont="1" applyFill="1" applyBorder="1" applyAlignment="1">
      <alignment vertical="center"/>
    </xf>
    <xf numFmtId="0" fontId="40" fillId="8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center" vertical="center"/>
    </xf>
    <xf numFmtId="2" fontId="11" fillId="4" borderId="0" xfId="2" applyNumberFormat="1" applyFont="1" applyFill="1" applyBorder="1" applyAlignment="1">
      <alignment horizontal="center" vertical="center"/>
    </xf>
    <xf numFmtId="0" fontId="40" fillId="4" borderId="0" xfId="1" applyNumberFormat="1" applyFont="1" applyFill="1" applyBorder="1" applyAlignment="1">
      <alignment horizontal="center" vertical="center"/>
    </xf>
    <xf numFmtId="0" fontId="41" fillId="4" borderId="0" xfId="2" applyNumberFormat="1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>
      <alignment horizontal="center"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1" fillId="6" borderId="0" xfId="0" applyFont="1" applyFill="1" applyAlignment="1">
      <alignment horizontal="center" vertical="center"/>
    </xf>
    <xf numFmtId="0" fontId="8" fillId="6" borderId="0" xfId="2" applyNumberFormat="1" applyFont="1" applyFill="1" applyBorder="1" applyAlignment="1">
      <alignment vertical="center"/>
    </xf>
    <xf numFmtId="0" fontId="15" fillId="6" borderId="0" xfId="2" applyNumberFormat="1" applyFont="1" applyFill="1" applyBorder="1" applyAlignment="1">
      <alignment horizontal="center" vertical="center"/>
    </xf>
    <xf numFmtId="0" fontId="17" fillId="6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17" fillId="4" borderId="0" xfId="2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4" fontId="4" fillId="10" borderId="0" xfId="2" applyFont="1" applyFill="1" applyBorder="1" applyAlignment="1">
      <alignment vertical="center"/>
    </xf>
    <xf numFmtId="164" fontId="16" fillId="10" borderId="0" xfId="2" applyFont="1" applyFill="1" applyBorder="1" applyAlignment="1">
      <alignment horizontal="center" vertical="center"/>
    </xf>
    <xf numFmtId="164" fontId="5" fillId="10" borderId="0" xfId="2" applyFont="1" applyFill="1" applyBorder="1" applyAlignment="1">
      <alignment horizontal="center" vertical="center"/>
    </xf>
    <xf numFmtId="164" fontId="6" fillId="10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6" fillId="0" borderId="1" xfId="2" applyNumberFormat="1" applyFont="1" applyBorder="1" applyAlignment="1">
      <alignment horizontal="center" vertical="center"/>
    </xf>
    <xf numFmtId="164" fontId="36" fillId="6" borderId="0" xfId="2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5" fontId="27" fillId="10" borderId="0" xfId="2" applyNumberFormat="1" applyFont="1" applyFill="1" applyBorder="1" applyAlignment="1">
      <alignment vertical="center"/>
    </xf>
    <xf numFmtId="164" fontId="28" fillId="4" borderId="0" xfId="2" applyFont="1" applyFill="1" applyAlignment="1">
      <alignment vertical="center"/>
    </xf>
    <xf numFmtId="164" fontId="83" fillId="6" borderId="0" xfId="2" applyFont="1" applyFill="1" applyBorder="1" applyAlignment="1">
      <alignment vertical="center"/>
    </xf>
    <xf numFmtId="164" fontId="90" fillId="2" borderId="1" xfId="2" applyFont="1" applyFill="1" applyBorder="1" applyAlignment="1">
      <alignment horizontal="center" vertical="center"/>
    </xf>
    <xf numFmtId="165" fontId="91" fillId="2" borderId="1" xfId="2" applyNumberFormat="1" applyFont="1" applyFill="1" applyBorder="1" applyAlignment="1">
      <alignment horizontal="center" vertical="center"/>
    </xf>
    <xf numFmtId="167" fontId="31" fillId="4" borderId="0" xfId="0" applyNumberFormat="1" applyFont="1" applyFill="1" applyAlignment="1">
      <alignment vertical="center"/>
    </xf>
    <xf numFmtId="164" fontId="2" fillId="4" borderId="0" xfId="2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5" fontId="30" fillId="6" borderId="0" xfId="2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165" fontId="30" fillId="4" borderId="0" xfId="2" applyNumberFormat="1" applyFont="1" applyFill="1" applyAlignment="1">
      <alignment vertical="center"/>
    </xf>
    <xf numFmtId="0" fontId="84" fillId="6" borderId="0" xfId="0" applyFont="1" applyFill="1" applyAlignment="1">
      <alignment vertical="center"/>
    </xf>
    <xf numFmtId="164" fontId="25" fillId="6" borderId="0" xfId="2" applyFont="1" applyFill="1" applyAlignment="1">
      <alignment vertical="center"/>
    </xf>
    <xf numFmtId="164" fontId="23" fillId="6" borderId="0" xfId="2" applyFont="1" applyFill="1" applyAlignment="1">
      <alignment vertical="center"/>
    </xf>
    <xf numFmtId="0" fontId="7" fillId="4" borderId="0" xfId="0" applyFont="1" applyFill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166" fontId="24" fillId="4" borderId="0" xfId="2" applyNumberFormat="1" applyFont="1" applyFill="1" applyBorder="1" applyAlignment="1">
      <alignment vertical="center"/>
    </xf>
    <xf numFmtId="164" fontId="32" fillId="4" borderId="0" xfId="2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64" fontId="33" fillId="4" borderId="0" xfId="2" applyFont="1" applyFill="1" applyBorder="1" applyAlignment="1">
      <alignment vertical="center"/>
    </xf>
    <xf numFmtId="164" fontId="23" fillId="4" borderId="0" xfId="2" applyFont="1" applyFill="1" applyAlignment="1">
      <alignment vertical="center"/>
    </xf>
    <xf numFmtId="15" fontId="29" fillId="4" borderId="0" xfId="0" applyNumberFormat="1" applyFont="1" applyFill="1" applyAlignment="1">
      <alignment vertical="center"/>
    </xf>
    <xf numFmtId="0" fontId="32" fillId="4" borderId="0" xfId="2" applyNumberFormat="1" applyFont="1" applyFill="1" applyBorder="1" applyAlignment="1">
      <alignment horizontal="center" vertical="center"/>
    </xf>
    <xf numFmtId="164" fontId="32" fillId="4" borderId="0" xfId="2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164" fontId="33" fillId="4" borderId="0" xfId="2" applyFont="1" applyFill="1" applyBorder="1" applyAlignment="1">
      <alignment horizontal="center" vertical="center"/>
    </xf>
    <xf numFmtId="164" fontId="32" fillId="16" borderId="0" xfId="2" applyFont="1" applyFill="1" applyBorder="1" applyAlignment="1">
      <alignment horizontal="center" vertical="center"/>
    </xf>
    <xf numFmtId="165" fontId="11" fillId="4" borderId="0" xfId="2" applyNumberFormat="1" applyFont="1" applyFill="1" applyBorder="1" applyAlignment="1">
      <alignment horizontal="center" vertical="center"/>
    </xf>
    <xf numFmtId="164" fontId="25" fillId="4" borderId="0" xfId="2" applyFont="1" applyFill="1" applyAlignment="1">
      <alignment vertical="center"/>
    </xf>
    <xf numFmtId="164" fontId="25" fillId="4" borderId="0" xfId="2" applyFont="1" applyFill="1" applyBorder="1" applyAlignment="1">
      <alignment vertical="center"/>
    </xf>
    <xf numFmtId="15" fontId="95" fillId="0" borderId="1" xfId="0" applyNumberFormat="1" applyFont="1" applyBorder="1" applyAlignment="1">
      <alignment horizontal="center" vertical="center"/>
    </xf>
    <xf numFmtId="166" fontId="95" fillId="0" borderId="1" xfId="2" applyNumberFormat="1" applyFont="1" applyBorder="1" applyAlignment="1">
      <alignment horizontal="center" vertical="center"/>
    </xf>
    <xf numFmtId="0" fontId="89" fillId="0" borderId="1" xfId="2" applyNumberFormat="1" applyFont="1" applyBorder="1" applyAlignment="1">
      <alignment horizontal="center" vertical="center"/>
    </xf>
    <xf numFmtId="164" fontId="89" fillId="0" borderId="1" xfId="2" applyFont="1" applyBorder="1" applyAlignment="1">
      <alignment horizontal="center" vertical="center"/>
    </xf>
    <xf numFmtId="0" fontId="89" fillId="4" borderId="1" xfId="2" applyNumberFormat="1" applyFont="1" applyFill="1" applyBorder="1" applyAlignment="1">
      <alignment horizontal="center" vertical="center"/>
    </xf>
    <xf numFmtId="164" fontId="89" fillId="4" borderId="1" xfId="2" applyFont="1" applyFill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4" borderId="1" xfId="0" applyFont="1" applyFill="1" applyBorder="1" applyAlignment="1">
      <alignment horizontal="center" vertical="center"/>
    </xf>
    <xf numFmtId="164" fontId="96" fillId="16" borderId="1" xfId="2" applyFont="1" applyFill="1" applyBorder="1" applyAlignment="1">
      <alignment horizontal="center" vertical="center"/>
    </xf>
    <xf numFmtId="168" fontId="89" fillId="0" borderId="1" xfId="2" applyNumberFormat="1" applyFont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>
      <alignment vertical="center"/>
    </xf>
    <xf numFmtId="164" fontId="45" fillId="4" borderId="0" xfId="2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7" fillId="4" borderId="9" xfId="0" applyFont="1" applyFill="1" applyBorder="1" applyAlignment="1">
      <alignment vertical="center"/>
    </xf>
    <xf numFmtId="0" fontId="60" fillId="4" borderId="1" xfId="2" applyNumberFormat="1" applyFont="1" applyFill="1" applyBorder="1" applyAlignment="1">
      <alignment horizontal="left" vertical="center"/>
    </xf>
    <xf numFmtId="2" fontId="15" fillId="4" borderId="1" xfId="2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left" vertical="center"/>
    </xf>
    <xf numFmtId="2" fontId="14" fillId="10" borderId="1" xfId="2" applyNumberFormat="1" applyFont="1" applyFill="1" applyBorder="1" applyAlignment="1">
      <alignment horizontal="center" vertical="center"/>
    </xf>
    <xf numFmtId="0" fontId="8" fillId="4" borderId="5" xfId="2" applyNumberFormat="1" applyFont="1" applyFill="1" applyBorder="1" applyAlignment="1">
      <alignment vertical="center"/>
    </xf>
    <xf numFmtId="0" fontId="15" fillId="4" borderId="14" xfId="2" applyNumberFormat="1" applyFont="1" applyFill="1" applyBorder="1" applyAlignment="1">
      <alignment horizontal="center" vertical="center"/>
    </xf>
    <xf numFmtId="0" fontId="17" fillId="4" borderId="1" xfId="2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60" fillId="10" borderId="1" xfId="2" applyNumberFormat="1" applyFont="1" applyFill="1" applyBorder="1" applyAlignment="1">
      <alignment horizontal="left" vertical="center"/>
    </xf>
    <xf numFmtId="2" fontId="15" fillId="10" borderId="1" xfId="2" applyNumberFormat="1" applyFont="1" applyFill="1" applyBorder="1" applyAlignment="1">
      <alignment horizontal="center" vertical="center"/>
    </xf>
    <xf numFmtId="164" fontId="94" fillId="12" borderId="6" xfId="2" applyFont="1" applyFill="1" applyBorder="1" applyAlignment="1">
      <alignment vertical="center"/>
    </xf>
    <xf numFmtId="164" fontId="94" fillId="13" borderId="7" xfId="2" applyFont="1" applyFill="1" applyBorder="1" applyAlignment="1">
      <alignment horizontal="center" vertical="center"/>
    </xf>
    <xf numFmtId="164" fontId="94" fillId="14" borderId="7" xfId="2" applyFont="1" applyFill="1" applyBorder="1" applyAlignment="1">
      <alignment vertical="center"/>
    </xf>
    <xf numFmtId="164" fontId="94" fillId="12" borderId="7" xfId="2" applyFont="1" applyFill="1" applyBorder="1" applyAlignment="1">
      <alignment vertical="center"/>
    </xf>
    <xf numFmtId="164" fontId="94" fillId="14" borderId="8" xfId="2" applyFont="1" applyFill="1" applyBorder="1" applyAlignment="1">
      <alignment vertical="center"/>
    </xf>
    <xf numFmtId="0" fontId="4" fillId="4" borderId="6" xfId="2" applyNumberFormat="1" applyFont="1" applyFill="1" applyBorder="1" applyAlignment="1">
      <alignment vertical="center"/>
    </xf>
    <xf numFmtId="16" fontId="4" fillId="4" borderId="7" xfId="2" applyNumberFormat="1" applyFont="1" applyFill="1" applyBorder="1" applyAlignment="1">
      <alignment horizontal="center" vertical="center"/>
    </xf>
    <xf numFmtId="0" fontId="60" fillId="4" borderId="7" xfId="2" applyNumberFormat="1" applyFont="1" applyFill="1" applyBorder="1" applyAlignment="1">
      <alignment horizontal="center" vertical="center"/>
    </xf>
    <xf numFmtId="0" fontId="14" fillId="4" borderId="7" xfId="2" applyNumberFormat="1" applyFont="1" applyFill="1" applyBorder="1" applyAlignment="1">
      <alignment horizontal="center" vertical="center"/>
    </xf>
    <xf numFmtId="0" fontId="10" fillId="4" borderId="7" xfId="2" applyNumberFormat="1" applyFont="1" applyFill="1" applyBorder="1" applyAlignment="1">
      <alignment horizontal="center" vertical="center"/>
    </xf>
    <xf numFmtId="0" fontId="14" fillId="4" borderId="8" xfId="2" applyNumberFormat="1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vertical="center"/>
    </xf>
    <xf numFmtId="0" fontId="14" fillId="4" borderId="3" xfId="2" applyNumberFormat="1" applyFont="1" applyFill="1" applyBorder="1" applyAlignment="1">
      <alignment horizontal="center" vertical="center"/>
    </xf>
    <xf numFmtId="164" fontId="4" fillId="4" borderId="9" xfId="2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58" fillId="4" borderId="9" xfId="0" applyFont="1" applyFill="1" applyBorder="1" applyAlignment="1">
      <alignment vertical="center"/>
    </xf>
    <xf numFmtId="16" fontId="58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" fontId="4" fillId="4" borderId="2" xfId="2" applyNumberFormat="1" applyFont="1" applyFill="1" applyBorder="1" applyAlignment="1">
      <alignment horizontal="center" vertical="center"/>
    </xf>
    <xf numFmtId="0" fontId="14" fillId="4" borderId="2" xfId="2" applyNumberFormat="1" applyFont="1" applyFill="1" applyBorder="1" applyAlignment="1">
      <alignment horizontal="center" vertical="center"/>
    </xf>
    <xf numFmtId="0" fontId="14" fillId="4" borderId="14" xfId="2" applyNumberFormat="1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4" fontId="4" fillId="11" borderId="6" xfId="2" applyFont="1" applyFill="1" applyBorder="1" applyAlignment="1">
      <alignment horizontal="center"/>
    </xf>
    <xf numFmtId="164" fontId="4" fillId="11" borderId="7" xfId="2" applyFont="1" applyFill="1" applyBorder="1" applyAlignment="1">
      <alignment horizontal="center"/>
    </xf>
    <xf numFmtId="164" fontId="4" fillId="11" borderId="8" xfId="2" applyFont="1" applyFill="1" applyBorder="1" applyAlignment="1">
      <alignment horizontal="center"/>
    </xf>
    <xf numFmtId="2" fontId="5" fillId="4" borderId="7" xfId="1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horizontal="left" vertical="center"/>
    </xf>
    <xf numFmtId="2" fontId="5" fillId="4" borderId="2" xfId="1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64" fontId="17" fillId="4" borderId="15" xfId="2" applyFont="1" applyFill="1" applyBorder="1" applyAlignment="1">
      <alignment horizontal="center"/>
    </xf>
    <xf numFmtId="0" fontId="10" fillId="0" borderId="1" xfId="2" applyNumberFormat="1" applyFont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95" fillId="6" borderId="0" xfId="2" applyNumberFormat="1" applyFont="1" applyFill="1" applyBorder="1" applyAlignment="1">
      <alignment horizontal="center" vertical="center"/>
    </xf>
    <xf numFmtId="15" fontId="95" fillId="6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4" borderId="4" xfId="2" applyFont="1" applyFill="1" applyBorder="1" applyAlignment="1">
      <alignment horizontal="center"/>
    </xf>
    <xf numFmtId="0" fontId="4" fillId="4" borderId="6" xfId="2" applyNumberFormat="1" applyFont="1" applyFill="1" applyBorder="1" applyAlignment="1">
      <alignment horizontal="left" vertical="center"/>
    </xf>
    <xf numFmtId="0" fontId="67" fillId="4" borderId="6" xfId="0" applyFont="1" applyFill="1" applyBorder="1" applyAlignment="1">
      <alignment vertical="center"/>
    </xf>
    <xf numFmtId="0" fontId="67" fillId="4" borderId="7" xfId="0" applyFont="1" applyFill="1" applyBorder="1" applyAlignment="1">
      <alignment vertical="center"/>
    </xf>
    <xf numFmtId="0" fontId="78" fillId="4" borderId="7" xfId="0" applyFont="1" applyFill="1" applyBorder="1" applyAlignment="1">
      <alignment horizontal="center" vertical="center"/>
    </xf>
    <xf numFmtId="0" fontId="79" fillId="4" borderId="7" xfId="0" applyFont="1" applyFill="1" applyBorder="1" applyAlignment="1">
      <alignment horizontal="center" vertical="center"/>
    </xf>
    <xf numFmtId="0" fontId="67" fillId="4" borderId="7" xfId="0" applyFont="1" applyFill="1" applyBorder="1" applyAlignment="1">
      <alignment horizontal="center" vertical="center"/>
    </xf>
    <xf numFmtId="0" fontId="67" fillId="4" borderId="8" xfId="0" applyFont="1" applyFill="1" applyBorder="1" applyAlignment="1">
      <alignment horizontal="center" vertical="center"/>
    </xf>
    <xf numFmtId="0" fontId="80" fillId="4" borderId="0" xfId="0" applyFont="1" applyFill="1" applyAlignment="1">
      <alignment vertical="center"/>
    </xf>
    <xf numFmtId="0" fontId="78" fillId="4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67" fillId="4" borderId="9" xfId="0" applyFont="1" applyFill="1" applyBorder="1" applyAlignment="1">
      <alignment horizontal="center" vertical="center"/>
    </xf>
    <xf numFmtId="0" fontId="66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80" fillId="4" borderId="0" xfId="0" applyFont="1" applyFill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6" fillId="4" borderId="3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4" borderId="2" xfId="2" applyNumberFormat="1" applyFont="1" applyFill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7" fillId="0" borderId="0" xfId="0" applyFont="1"/>
    <xf numFmtId="0" fontId="98" fillId="0" borderId="0" xfId="0" applyFont="1"/>
    <xf numFmtId="0" fontId="7" fillId="10" borderId="0" xfId="0" applyFont="1" applyFill="1" applyAlignment="1">
      <alignment vertical="center"/>
    </xf>
    <xf numFmtId="16" fontId="79" fillId="4" borderId="16" xfId="0" applyNumberFormat="1" applyFont="1" applyFill="1" applyBorder="1" applyAlignment="1">
      <alignment vertical="center"/>
    </xf>
    <xf numFmtId="0" fontId="62" fillId="4" borderId="2" xfId="0" applyFont="1" applyFill="1" applyBorder="1" applyAlignment="1">
      <alignment horizontal="center" vertical="center"/>
    </xf>
    <xf numFmtId="2" fontId="69" fillId="0" borderId="0" xfId="0" applyNumberFormat="1" applyFont="1" applyAlignment="1">
      <alignment horizontal="center"/>
    </xf>
    <xf numFmtId="0" fontId="99" fillId="0" borderId="0" xfId="0" applyFont="1"/>
    <xf numFmtId="0" fontId="69" fillId="0" borderId="0" xfId="0" applyFont="1" applyAlignment="1">
      <alignment horizontal="center"/>
    </xf>
    <xf numFmtId="0" fontId="92" fillId="4" borderId="9" xfId="0" applyFont="1" applyFill="1" applyBorder="1" applyAlignment="1">
      <alignment vertical="center"/>
    </xf>
    <xf numFmtId="0" fontId="58" fillId="4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1" fontId="10" fillId="0" borderId="1" xfId="2" applyNumberFormat="1" applyFont="1" applyBorder="1" applyAlignment="1">
      <alignment horizontal="center" vertical="center"/>
    </xf>
    <xf numFmtId="0" fontId="43" fillId="16" borderId="1" xfId="0" applyFont="1" applyFill="1" applyBorder="1" applyAlignment="1">
      <alignment horizontal="center" vertical="center"/>
    </xf>
    <xf numFmtId="0" fontId="92" fillId="4" borderId="6" xfId="0" applyFont="1" applyFill="1" applyBorder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92" fillId="4" borderId="9" xfId="0" applyFont="1" applyFill="1" applyBorder="1" applyAlignment="1">
      <alignment horizontal="left" vertical="center"/>
    </xf>
    <xf numFmtId="0" fontId="93" fillId="6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164" fontId="60" fillId="10" borderId="1" xfId="2" applyFont="1" applyFill="1" applyBorder="1" applyAlignment="1">
      <alignment vertical="center"/>
    </xf>
    <xf numFmtId="164" fontId="100" fillId="10" borderId="1" xfId="2" applyFont="1" applyFill="1" applyBorder="1" applyAlignment="1">
      <alignment horizontal="center" vertical="center"/>
    </xf>
    <xf numFmtId="0" fontId="60" fillId="0" borderId="0" xfId="2" applyNumberFormat="1" applyFont="1" applyBorder="1" applyAlignment="1">
      <alignment vertical="center"/>
    </xf>
    <xf numFmtId="164" fontId="7" fillId="10" borderId="0" xfId="2" applyFont="1" applyFill="1" applyBorder="1" applyAlignment="1">
      <alignment vertical="center"/>
    </xf>
    <xf numFmtId="164" fontId="60" fillId="4" borderId="0" xfId="2" applyFont="1" applyFill="1" applyBorder="1" applyAlignment="1">
      <alignment vertical="center"/>
    </xf>
    <xf numFmtId="164" fontId="5" fillId="10" borderId="0" xfId="2" applyFont="1" applyFill="1" applyBorder="1" applyAlignment="1">
      <alignment vertical="center"/>
    </xf>
    <xf numFmtId="166" fontId="95" fillId="4" borderId="0" xfId="2" applyNumberFormat="1" applyFont="1" applyFill="1" applyBorder="1" applyAlignment="1">
      <alignment horizontal="center" vertical="center"/>
    </xf>
    <xf numFmtId="15" fontId="95" fillId="4" borderId="0" xfId="0" applyNumberFormat="1" applyFont="1" applyFill="1" applyAlignment="1">
      <alignment horizontal="center" vertical="center"/>
    </xf>
    <xf numFmtId="164" fontId="89" fillId="4" borderId="0" xfId="2" applyFont="1" applyFill="1" applyBorder="1" applyAlignment="1">
      <alignment horizontal="center" vertical="center"/>
    </xf>
    <xf numFmtId="164" fontId="90" fillId="10" borderId="0" xfId="2" applyFont="1" applyFill="1" applyBorder="1" applyAlignment="1">
      <alignment horizontal="center" vertical="center"/>
    </xf>
    <xf numFmtId="165" fontId="91" fillId="10" borderId="0" xfId="2" applyNumberFormat="1" applyFont="1" applyFill="1" applyBorder="1" applyAlignment="1">
      <alignment horizontal="center" vertical="center"/>
    </xf>
    <xf numFmtId="0" fontId="102" fillId="4" borderId="0" xfId="0" applyFont="1" applyFill="1" applyAlignment="1">
      <alignment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left" vertical="center"/>
    </xf>
    <xf numFmtId="2" fontId="14" fillId="10" borderId="0" xfId="2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1" fontId="89" fillId="0" borderId="1" xfId="2" applyNumberFormat="1" applyFont="1" applyBorder="1" applyAlignment="1">
      <alignment horizontal="center" vertical="center"/>
    </xf>
    <xf numFmtId="166" fontId="95" fillId="0" borderId="16" xfId="2" applyNumberFormat="1" applyFont="1" applyBorder="1" applyAlignment="1">
      <alignment horizontal="center" vertical="center"/>
    </xf>
    <xf numFmtId="0" fontId="65" fillId="0" borderId="1" xfId="2" applyNumberFormat="1" applyFont="1" applyBorder="1" applyAlignment="1">
      <alignment horizontal="center" vertical="center"/>
    </xf>
    <xf numFmtId="164" fontId="4" fillId="4" borderId="5" xfId="2" applyFont="1" applyFill="1" applyBorder="1" applyAlignment="1">
      <alignment vertical="center"/>
    </xf>
    <xf numFmtId="164" fontId="60" fillId="4" borderId="2" xfId="2" applyFont="1" applyFill="1" applyBorder="1" applyAlignment="1">
      <alignment horizontal="center" vertical="center"/>
    </xf>
    <xf numFmtId="164" fontId="10" fillId="4" borderId="2" xfId="2" applyFont="1" applyFill="1" applyBorder="1" applyAlignment="1">
      <alignment vertical="center"/>
    </xf>
    <xf numFmtId="1" fontId="10" fillId="4" borderId="1" xfId="2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5" xfId="2" applyNumberFormat="1" applyFont="1" applyFill="1" applyBorder="1" applyAlignment="1">
      <alignment horizontal="left" vertical="center"/>
    </xf>
    <xf numFmtId="164" fontId="68" fillId="7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/>
    </xf>
    <xf numFmtId="16" fontId="79" fillId="4" borderId="1" xfId="0" applyNumberFormat="1" applyFont="1" applyFill="1" applyBorder="1" applyAlignment="1">
      <alignment horizontal="center" vertical="center"/>
    </xf>
    <xf numFmtId="0" fontId="8" fillId="4" borderId="9" xfId="2" applyNumberFormat="1" applyFont="1" applyFill="1" applyBorder="1" applyAlignment="1">
      <alignment horizontal="center" vertical="center"/>
    </xf>
    <xf numFmtId="0" fontId="8" fillId="4" borderId="3" xfId="2" applyNumberFormat="1" applyFont="1" applyFill="1" applyBorder="1" applyAlignment="1">
      <alignment horizontal="center" vertical="center"/>
    </xf>
    <xf numFmtId="0" fontId="7" fillId="4" borderId="9" xfId="2" applyNumberFormat="1" applyFont="1" applyFill="1" applyBorder="1" applyAlignment="1">
      <alignment horizontal="center" vertical="center"/>
    </xf>
    <xf numFmtId="0" fontId="7" fillId="4" borderId="3" xfId="2" applyNumberFormat="1" applyFont="1" applyFill="1" applyBorder="1" applyAlignment="1">
      <alignment horizontal="center" vertical="center"/>
    </xf>
    <xf numFmtId="164" fontId="7" fillId="10" borderId="0" xfId="2" applyFont="1" applyFill="1" applyBorder="1" applyAlignment="1">
      <alignment vertical="center"/>
    </xf>
    <xf numFmtId="164" fontId="89" fillId="2" borderId="10" xfId="2" applyFont="1" applyFill="1" applyBorder="1" applyAlignment="1">
      <alignment horizontal="center" vertical="center"/>
    </xf>
    <xf numFmtId="164" fontId="89" fillId="2" borderId="11" xfId="2" applyFont="1" applyFill="1" applyBorder="1" applyAlignment="1">
      <alignment horizontal="center" vertical="center"/>
    </xf>
    <xf numFmtId="164" fontId="26" fillId="10" borderId="0" xfId="2" applyFont="1" applyFill="1" applyBorder="1" applyAlignment="1">
      <alignment horizontal="center" vertical="center"/>
    </xf>
    <xf numFmtId="164" fontId="89" fillId="2" borderId="12" xfId="2" applyFont="1" applyFill="1" applyBorder="1" applyAlignment="1">
      <alignment horizontal="center" vertical="center"/>
    </xf>
    <xf numFmtId="164" fontId="89" fillId="2" borderId="13" xfId="2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42" fillId="18" borderId="6" xfId="0" applyFont="1" applyFill="1" applyBorder="1" applyAlignment="1">
      <alignment horizontal="center" vertical="center"/>
    </xf>
    <xf numFmtId="0" fontId="42" fillId="18" borderId="7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/>
    </xf>
    <xf numFmtId="164" fontId="17" fillId="4" borderId="17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2" fontId="15" fillId="4" borderId="0" xfId="2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november 2024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22860</xdr:rowOff>
    </xdr:from>
    <xdr:to>
      <xdr:col>12</xdr:col>
      <xdr:colOff>198120</xdr:colOff>
      <xdr:row>29</xdr:row>
      <xdr:rowOff>31256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0</xdr:row>
      <xdr:rowOff>53340</xdr:rowOff>
    </xdr:from>
    <xdr:to>
      <xdr:col>23</xdr:col>
      <xdr:colOff>45720</xdr:colOff>
      <xdr:row>28</xdr:row>
      <xdr:rowOff>171485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263EF5-96E4-1BD2-BE71-E9E15B05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1" y="53340"/>
          <a:ext cx="3703319" cy="52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</xdr:rowOff>
    </xdr:from>
    <xdr:to>
      <xdr:col>2</xdr:col>
      <xdr:colOff>1927860</xdr:colOff>
      <xdr:row>2</xdr:row>
      <xdr:rowOff>43814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20</xdr:col>
      <xdr:colOff>239324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2453640</xdr:colOff>
      <xdr:row>24</xdr:row>
      <xdr:rowOff>190500</xdr:rowOff>
    </xdr:from>
    <xdr:to>
      <xdr:col>9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99060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M30" sqref="M30"/>
    </sheetView>
  </sheetViews>
  <sheetFormatPr defaultRowHeight="14.4"/>
  <sheetData>
    <row r="1" spans="1:66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6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pans="1:6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pans="1:6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pans="1:6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spans="1:6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1:6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</row>
    <row r="11" spans="1:6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</row>
    <row r="12" spans="1:6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</row>
    <row r="13" spans="1:6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</row>
    <row r="14" spans="1:6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</row>
    <row r="15" spans="1:6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</row>
    <row r="16" spans="1:6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</row>
    <row r="18" spans="1:6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</row>
    <row r="19" spans="1:6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</row>
    <row r="20" spans="1:6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</row>
    <row r="21" spans="1:6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</row>
    <row r="22" spans="1:6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</row>
    <row r="23" spans="1:6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</row>
    <row r="24" spans="1:6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</row>
    <row r="25" spans="1:6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</row>
    <row r="26" spans="1:6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</row>
    <row r="27" spans="1:6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</row>
    <row r="28" spans="1:6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</row>
    <row r="29" spans="1:6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</row>
    <row r="30" spans="1:6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</row>
    <row r="31" spans="1:6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</row>
    <row r="32" spans="1:6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</row>
    <row r="33" spans="1:6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</row>
    <row r="34" spans="1:6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</row>
    <row r="35" spans="1:6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</row>
    <row r="36" spans="1:6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</row>
    <row r="37" spans="1:6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</row>
    <row r="38" spans="1:6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</row>
    <row r="39" spans="1:6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</row>
    <row r="40" spans="1:6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</row>
    <row r="41" spans="1:6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</row>
    <row r="42" spans="1:6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</row>
    <row r="43" spans="1:6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</row>
    <row r="44" spans="1:6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</row>
    <row r="45" spans="1:6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</row>
    <row r="46" spans="1:6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</row>
    <row r="47" spans="1:6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</row>
    <row r="48" spans="1:6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</row>
    <row r="49" spans="1:6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</row>
    <row r="50" spans="1:6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</row>
    <row r="51" spans="1:6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</row>
    <row r="52" spans="1:6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</row>
    <row r="53" spans="1:6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</row>
    <row r="54" spans="1:6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</row>
    <row r="55" spans="1:6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</row>
    <row r="57" spans="1:6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</row>
    <row r="58" spans="1:6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</row>
    <row r="59" spans="1:6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</row>
    <row r="60" spans="1:6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</row>
    <row r="61" spans="1:6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</row>
    <row r="62" spans="1:6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</row>
    <row r="63" spans="1:6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</row>
    <row r="64" spans="1:6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</row>
    <row r="65" spans="1:6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</row>
    <row r="66" spans="1: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</row>
    <row r="67" spans="1:6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</row>
    <row r="68" spans="1:6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</row>
    <row r="69" spans="1:6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</row>
    <row r="70" spans="1:6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</row>
    <row r="71" spans="1:6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</row>
    <row r="72" spans="1:6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:6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</row>
    <row r="74" spans="1:6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</row>
    <row r="75" spans="1:6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</row>
    <row r="76" spans="1:6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</row>
    <row r="77" spans="1:6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</row>
    <row r="78" spans="1:6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</row>
    <row r="79" spans="1:6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</row>
    <row r="80" spans="1:6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</row>
    <row r="81" spans="1:6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</row>
    <row r="82" spans="1:6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</row>
    <row r="83" spans="1:6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</row>
    <row r="84" spans="1:6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</row>
    <row r="85" spans="1:6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</row>
    <row r="86" spans="1:6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</row>
    <row r="87" spans="1:6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</row>
    <row r="88" spans="1:6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</row>
    <row r="89" spans="1:6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</row>
    <row r="90" spans="1:6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</row>
    <row r="91" spans="1:6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</row>
    <row r="92" spans="1:6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</row>
    <row r="93" spans="1:6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</row>
    <row r="94" spans="1:6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</row>
    <row r="95" spans="1:6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</row>
    <row r="96" spans="1:6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</row>
    <row r="97" spans="1:6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</row>
    <row r="98" spans="1:6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</row>
    <row r="99" spans="1:6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</row>
    <row r="100" spans="1:6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</row>
    <row r="101" spans="1:6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</row>
    <row r="102" spans="1:6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</row>
    <row r="103" spans="1:6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</row>
    <row r="104" spans="1:6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</row>
    <row r="105" spans="1:6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</row>
    <row r="106" spans="1:6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</row>
    <row r="107" spans="1:6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</row>
    <row r="108" spans="1:6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</row>
    <row r="109" spans="1:6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</row>
    <row r="110" spans="1:6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</row>
    <row r="111" spans="1:6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</row>
    <row r="112" spans="1:6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</row>
    <row r="113" spans="1:6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</row>
    <row r="114" spans="1:6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</row>
    <row r="115" spans="1:6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</row>
    <row r="116" spans="1:6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</row>
    <row r="117" spans="1:6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</row>
    <row r="118" spans="1:6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</row>
    <row r="119" spans="1:6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</row>
    <row r="120" spans="1:6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</row>
    <row r="121" spans="1:6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</row>
    <row r="122" spans="1:6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</row>
    <row r="123" spans="1:6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</row>
    <row r="124" spans="1:6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</row>
    <row r="125" spans="1:6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</row>
    <row r="126" spans="1:6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</row>
    <row r="127" spans="1:6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</row>
    <row r="128" spans="1:6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</row>
    <row r="129" spans="1:6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</row>
    <row r="130" spans="1:6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</row>
    <row r="131" spans="1:6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</row>
    <row r="132" spans="1:6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</row>
    <row r="133" spans="1:6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</row>
    <row r="134" spans="1:6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</row>
    <row r="135" spans="1:6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</row>
    <row r="136" spans="1:6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</row>
    <row r="137" spans="1:6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</row>
    <row r="138" spans="1:6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</row>
    <row r="139" spans="1:6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</row>
    <row r="140" spans="1:6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</row>
    <row r="141" spans="1:6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</row>
    <row r="142" spans="1:6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</row>
    <row r="143" spans="1:6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</row>
    <row r="144" spans="1:6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2"/>
  <sheetViews>
    <sheetView workbookViewId="0">
      <selection activeCell="J18" sqref="J18"/>
    </sheetView>
  </sheetViews>
  <sheetFormatPr defaultColWidth="9.109375" defaultRowHeight="14.4"/>
  <cols>
    <col min="1" max="1" width="6" style="97" customWidth="1"/>
    <col min="2" max="2" width="29.33203125" style="97" customWidth="1"/>
    <col min="3" max="3" width="12.109375" style="97" customWidth="1"/>
    <col min="4" max="4" width="16.44140625" style="97" bestFit="1" customWidth="1"/>
    <col min="5" max="5" width="10.33203125" style="97" customWidth="1"/>
    <col min="6" max="6" width="6" style="97" customWidth="1"/>
    <col min="7" max="16384" width="9.109375" style="97"/>
  </cols>
  <sheetData>
    <row r="1" spans="1:27" ht="27.6">
      <c r="A1" s="95" t="s">
        <v>16</v>
      </c>
      <c r="B1" s="366" t="s">
        <v>97</v>
      </c>
      <c r="C1" s="366"/>
      <c r="D1" s="366"/>
      <c r="E1" s="366"/>
      <c r="F1" s="36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ht="18.899999999999999" customHeight="1">
      <c r="A2" s="63"/>
      <c r="B2" s="125" t="s">
        <v>46</v>
      </c>
      <c r="C2" s="126" t="s">
        <v>1</v>
      </c>
      <c r="D2" s="127" t="s">
        <v>11</v>
      </c>
      <c r="E2" s="128" t="s">
        <v>5</v>
      </c>
      <c r="F2" s="98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8.899999999999999" customHeight="1">
      <c r="A3" s="64">
        <v>1</v>
      </c>
      <c r="B3" s="119" t="s">
        <v>48</v>
      </c>
      <c r="C3" s="73">
        <v>1454</v>
      </c>
      <c r="D3" s="129">
        <v>145.4</v>
      </c>
      <c r="E3" s="269">
        <v>13</v>
      </c>
      <c r="F3" s="99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18.899999999999999" customHeight="1">
      <c r="A4" s="64">
        <v>2</v>
      </c>
      <c r="B4" s="119" t="s">
        <v>23</v>
      </c>
      <c r="C4" s="73">
        <v>1445</v>
      </c>
      <c r="D4" s="129">
        <v>144.5</v>
      </c>
      <c r="E4" s="269">
        <v>13</v>
      </c>
      <c r="F4" s="100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ht="18.899999999999999" customHeight="1">
      <c r="A5" s="64">
        <v>3</v>
      </c>
      <c r="B5" s="119" t="s">
        <v>43</v>
      </c>
      <c r="C5" s="73">
        <v>1444</v>
      </c>
      <c r="D5" s="129">
        <v>144.4</v>
      </c>
      <c r="E5" s="269">
        <v>13</v>
      </c>
      <c r="F5" s="1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18.899999999999999" customHeight="1">
      <c r="A6" s="64">
        <v>4</v>
      </c>
      <c r="B6" s="119" t="s">
        <v>33</v>
      </c>
      <c r="C6" s="73">
        <v>1429</v>
      </c>
      <c r="D6" s="129">
        <v>142.9</v>
      </c>
      <c r="E6" s="269">
        <v>13</v>
      </c>
      <c r="F6" s="100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18.899999999999999" customHeight="1">
      <c r="A7" s="64">
        <v>5</v>
      </c>
      <c r="B7" s="119" t="s">
        <v>24</v>
      </c>
      <c r="C7" s="93">
        <v>1407</v>
      </c>
      <c r="D7" s="129">
        <v>140.69999999999999</v>
      </c>
      <c r="E7" s="269">
        <v>12</v>
      </c>
      <c r="F7" s="10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8.899999999999999" customHeight="1">
      <c r="A8" s="64">
        <v>6</v>
      </c>
      <c r="B8" s="340" t="s">
        <v>25</v>
      </c>
      <c r="C8" s="73">
        <v>1466</v>
      </c>
      <c r="D8" s="129">
        <v>146.6</v>
      </c>
      <c r="E8" s="269">
        <v>11</v>
      </c>
      <c r="F8" s="10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18.899999999999999" customHeight="1">
      <c r="A9" s="64">
        <v>7</v>
      </c>
      <c r="B9" s="224" t="s">
        <v>22</v>
      </c>
      <c r="C9" s="281">
        <v>1394</v>
      </c>
      <c r="D9" s="131">
        <v>139.4</v>
      </c>
      <c r="E9" s="363">
        <v>6</v>
      </c>
      <c r="F9" s="100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18.899999999999999" customHeight="1">
      <c r="A10" s="64">
        <v>8</v>
      </c>
      <c r="B10" s="119" t="s">
        <v>44</v>
      </c>
      <c r="C10" s="73">
        <v>1437</v>
      </c>
      <c r="D10" s="129">
        <v>143.69999999999999</v>
      </c>
      <c r="E10" s="330">
        <v>4</v>
      </c>
      <c r="F10" s="100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18.899999999999999" customHeight="1">
      <c r="A11" s="64">
        <v>9</v>
      </c>
      <c r="B11" s="119" t="s">
        <v>60</v>
      </c>
      <c r="C11" s="73">
        <v>0</v>
      </c>
      <c r="D11" s="129">
        <v>0</v>
      </c>
      <c r="E11" s="269">
        <v>0</v>
      </c>
      <c r="F11" s="100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18.600000000000001" customHeight="1">
      <c r="A12" s="66"/>
      <c r="B12" s="101"/>
      <c r="C12" s="101"/>
      <c r="D12" s="101"/>
      <c r="E12" s="101"/>
      <c r="F12" s="100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18.899999999999999" customHeight="1">
      <c r="A13" s="51"/>
      <c r="B13" s="125" t="s">
        <v>0</v>
      </c>
      <c r="C13" s="126" t="s">
        <v>1</v>
      </c>
      <c r="D13" s="127" t="s">
        <v>11</v>
      </c>
      <c r="E13" s="128" t="s">
        <v>5</v>
      </c>
      <c r="F13" s="9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8.899999999999999" customHeight="1">
      <c r="A14" s="64">
        <v>1</v>
      </c>
      <c r="B14" s="119" t="s">
        <v>12</v>
      </c>
      <c r="C14" s="93">
        <v>1388</v>
      </c>
      <c r="D14" s="400">
        <v>138.80000000000001</v>
      </c>
      <c r="E14" s="121">
        <v>14</v>
      </c>
      <c r="F14" s="1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</row>
    <row r="15" spans="1:27" ht="18.899999999999999" customHeight="1">
      <c r="A15" s="64">
        <v>2</v>
      </c>
      <c r="B15" s="119" t="s">
        <v>27</v>
      </c>
      <c r="C15" s="93">
        <v>1409</v>
      </c>
      <c r="D15" s="400">
        <v>140.9</v>
      </c>
      <c r="E15" s="121">
        <v>13</v>
      </c>
      <c r="F15" s="1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spans="1:27" ht="18.899999999999999" customHeight="1">
      <c r="A16" s="64">
        <v>3</v>
      </c>
      <c r="B16" s="119" t="s">
        <v>85</v>
      </c>
      <c r="C16" s="93">
        <v>1395</v>
      </c>
      <c r="D16" s="400">
        <v>139.5</v>
      </c>
      <c r="E16" s="121">
        <v>12</v>
      </c>
      <c r="F16" s="101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8.899999999999999" customHeight="1">
      <c r="A17" s="64">
        <v>4</v>
      </c>
      <c r="B17" s="119" t="s">
        <v>28</v>
      </c>
      <c r="C17" s="93">
        <v>1392</v>
      </c>
      <c r="D17" s="400">
        <v>139.19999999999999</v>
      </c>
      <c r="E17" s="121">
        <v>12</v>
      </c>
      <c r="F17" s="101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8.899999999999999" customHeight="1">
      <c r="A18" s="64">
        <v>5</v>
      </c>
      <c r="B18" s="130" t="s">
        <v>49</v>
      </c>
      <c r="C18" s="93">
        <v>1344</v>
      </c>
      <c r="D18" s="400">
        <v>134.4</v>
      </c>
      <c r="E18" s="269">
        <v>11</v>
      </c>
      <c r="F18" s="101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8.899999999999999" customHeight="1">
      <c r="A19" s="64">
        <v>6</v>
      </c>
      <c r="B19" s="119" t="s">
        <v>32</v>
      </c>
      <c r="C19" s="93">
        <v>1320</v>
      </c>
      <c r="D19" s="400">
        <v>132</v>
      </c>
      <c r="E19" s="133">
        <v>6</v>
      </c>
      <c r="F19" s="101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8.899999999999999" customHeight="1">
      <c r="A20" s="64">
        <v>7</v>
      </c>
      <c r="B20" s="119" t="s">
        <v>73</v>
      </c>
      <c r="C20" s="93">
        <v>1343</v>
      </c>
      <c r="D20" s="400">
        <v>134.30000000000001</v>
      </c>
      <c r="E20" s="121">
        <v>5</v>
      </c>
      <c r="F20" s="101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8.899999999999999" customHeight="1">
      <c r="A21" s="64">
        <v>8</v>
      </c>
      <c r="B21" s="119" t="s">
        <v>3</v>
      </c>
      <c r="C21" s="93">
        <v>1328</v>
      </c>
      <c r="D21" s="400">
        <v>132.80000000000001</v>
      </c>
      <c r="E21" s="121">
        <v>4</v>
      </c>
      <c r="F21" s="101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8.899999999999999" customHeight="1">
      <c r="A22" s="64">
        <v>9</v>
      </c>
      <c r="B22" s="119" t="s">
        <v>54</v>
      </c>
      <c r="C22" s="93">
        <v>1316</v>
      </c>
      <c r="D22" s="400">
        <v>131.6</v>
      </c>
      <c r="E22" s="121">
        <v>3</v>
      </c>
      <c r="F22" s="101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8.899999999999999" customHeight="1">
      <c r="A23" s="64">
        <v>10</v>
      </c>
      <c r="B23" s="119" t="s">
        <v>26</v>
      </c>
      <c r="C23" s="93">
        <v>1303</v>
      </c>
      <c r="D23" s="400">
        <v>130.30000000000001</v>
      </c>
      <c r="E23" s="121">
        <v>3</v>
      </c>
      <c r="F23" s="101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8.899999999999999" customHeight="1">
      <c r="A24" s="64">
        <v>11</v>
      </c>
      <c r="B24" s="119" t="s">
        <v>4</v>
      </c>
      <c r="C24" s="93">
        <v>1295</v>
      </c>
      <c r="D24" s="400">
        <v>129.5</v>
      </c>
      <c r="E24" s="121">
        <v>3</v>
      </c>
      <c r="F24" s="101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8.899999999999999" customHeight="1">
      <c r="A25" s="64">
        <v>12</v>
      </c>
      <c r="B25" s="122" t="s">
        <v>71</v>
      </c>
      <c r="C25" s="93">
        <v>0</v>
      </c>
      <c r="D25" s="400">
        <v>0</v>
      </c>
      <c r="E25" s="123">
        <v>0</v>
      </c>
      <c r="F25" s="101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8.899999999999999" customHeight="1">
      <c r="A26" s="64"/>
      <c r="B26" s="48"/>
      <c r="C26" s="49"/>
      <c r="D26" s="50"/>
      <c r="E26" s="51"/>
      <c r="F26" s="101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8.899999999999999" customHeight="1">
      <c r="A27" s="71"/>
      <c r="B27" s="115" t="s">
        <v>6</v>
      </c>
      <c r="C27" s="116" t="s">
        <v>1</v>
      </c>
      <c r="D27" s="117" t="s">
        <v>11</v>
      </c>
      <c r="E27" s="118" t="s">
        <v>5</v>
      </c>
      <c r="F27" s="101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ht="18.899999999999999" customHeight="1">
      <c r="A28" s="64">
        <v>1</v>
      </c>
      <c r="B28" s="119" t="s">
        <v>47</v>
      </c>
      <c r="C28" s="73">
        <v>1297</v>
      </c>
      <c r="D28" s="120">
        <v>129.69999999999999</v>
      </c>
      <c r="E28" s="121">
        <v>14</v>
      </c>
      <c r="F28" s="101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ht="18.899999999999999" customHeight="1">
      <c r="A29" s="64">
        <v>2</v>
      </c>
      <c r="B29" s="119" t="s">
        <v>31</v>
      </c>
      <c r="C29" s="73">
        <v>1250</v>
      </c>
      <c r="D29" s="120">
        <v>125</v>
      </c>
      <c r="E29" s="121">
        <v>14</v>
      </c>
      <c r="F29" s="10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</row>
    <row r="30" spans="1:27" ht="18.899999999999999" customHeight="1">
      <c r="A30" s="64">
        <v>3</v>
      </c>
      <c r="B30" s="119" t="s">
        <v>29</v>
      </c>
      <c r="C30" s="73">
        <v>1283</v>
      </c>
      <c r="D30" s="120">
        <v>128.30000000000001</v>
      </c>
      <c r="E30" s="121">
        <v>13</v>
      </c>
      <c r="F30" s="101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8.899999999999999" customHeight="1">
      <c r="A31" s="64">
        <v>4</v>
      </c>
      <c r="B31" s="119" t="s">
        <v>30</v>
      </c>
      <c r="C31" s="73">
        <v>1282</v>
      </c>
      <c r="D31" s="120">
        <v>128.19999999999999</v>
      </c>
      <c r="E31" s="121">
        <v>13</v>
      </c>
      <c r="F31" s="101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8.899999999999999" customHeight="1">
      <c r="A32" s="64">
        <v>5</v>
      </c>
      <c r="B32" s="119" t="s">
        <v>70</v>
      </c>
      <c r="C32" s="73">
        <v>1249</v>
      </c>
      <c r="D32" s="52">
        <v>124.9</v>
      </c>
      <c r="E32" s="121">
        <v>13</v>
      </c>
      <c r="F32" s="101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</row>
    <row r="33" spans="1:27" ht="18.899999999999999" customHeight="1">
      <c r="A33" s="64">
        <v>6</v>
      </c>
      <c r="B33" s="119" t="s">
        <v>55</v>
      </c>
      <c r="C33" s="73">
        <v>1210</v>
      </c>
      <c r="D33" s="52">
        <v>121</v>
      </c>
      <c r="E33" s="121">
        <v>10</v>
      </c>
      <c r="F33" s="101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8.899999999999999" customHeight="1">
      <c r="A34" s="64">
        <v>7</v>
      </c>
      <c r="B34" s="119" t="s">
        <v>35</v>
      </c>
      <c r="C34" s="73">
        <v>1160</v>
      </c>
      <c r="D34" s="52">
        <v>116</v>
      </c>
      <c r="E34" s="121">
        <v>5</v>
      </c>
      <c r="F34" s="101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</row>
    <row r="35" spans="1:27" ht="18.899999999999999" customHeight="1">
      <c r="A35" s="64">
        <v>8</v>
      </c>
      <c r="B35" s="119" t="s">
        <v>57</v>
      </c>
      <c r="C35" s="93">
        <v>1184</v>
      </c>
      <c r="D35" s="52">
        <v>118.4</v>
      </c>
      <c r="E35" s="121">
        <v>4</v>
      </c>
      <c r="F35" s="101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</row>
    <row r="36" spans="1:27" ht="18.899999999999999" customHeight="1">
      <c r="A36" s="101"/>
      <c r="B36" s="101"/>
      <c r="C36" s="101"/>
      <c r="D36" s="101"/>
      <c r="E36" s="101"/>
      <c r="F36" s="101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:27" ht="18.600000000000001">
      <c r="A37" s="50"/>
      <c r="B37" s="350"/>
      <c r="C37" s="351"/>
      <c r="D37" s="352"/>
      <c r="E37" s="353"/>
      <c r="F37" s="101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8.600000000000001">
      <c r="A38" s="104"/>
      <c r="B38" s="105"/>
      <c r="C38" s="92"/>
      <c r="D38" s="61"/>
      <c r="E38" s="10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8.600000000000001">
      <c r="A39" s="104"/>
      <c r="B39" s="105"/>
      <c r="C39" s="107"/>
      <c r="D39" s="61"/>
      <c r="E39" s="10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8.600000000000001">
      <c r="A40" s="104"/>
      <c r="B40" s="105"/>
      <c r="C40" s="107"/>
      <c r="D40" s="61"/>
      <c r="E40" s="10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8.600000000000001">
      <c r="A41" s="104"/>
      <c r="B41" s="105"/>
      <c r="C41" s="107"/>
      <c r="D41" s="108"/>
      <c r="E41" s="10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8.600000000000001">
      <c r="A42" s="104"/>
      <c r="B42" s="105"/>
      <c r="C42" s="107"/>
      <c r="D42" s="108"/>
      <c r="E42" s="10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1:27" ht="18.600000000000001">
      <c r="A43" s="104"/>
      <c r="B43" s="105"/>
      <c r="C43" s="107"/>
      <c r="D43" s="108"/>
      <c r="E43" s="10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1:27" ht="18.600000000000001">
      <c r="A44" s="104"/>
      <c r="B44" s="105"/>
      <c r="C44" s="92"/>
      <c r="D44" s="108"/>
      <c r="E44" s="10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1:27" ht="18.600000000000001">
      <c r="A45" s="104"/>
      <c r="B45" s="105"/>
      <c r="C45" s="107"/>
      <c r="D45" s="108"/>
      <c r="E45" s="10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8.600000000000001">
      <c r="A46" s="104"/>
      <c r="B46" s="105"/>
      <c r="C46" s="107"/>
      <c r="D46" s="109"/>
      <c r="E46" s="10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8.600000000000001">
      <c r="A47" s="104"/>
      <c r="B47" s="105"/>
      <c r="C47" s="107"/>
      <c r="D47" s="109"/>
      <c r="E47" s="10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1:27" ht="18.600000000000001">
      <c r="A48" s="110"/>
      <c r="B48" s="105"/>
      <c r="C48" s="92"/>
      <c r="D48" s="109"/>
      <c r="E48" s="10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27" ht="18.600000000000001">
      <c r="A49" s="110"/>
      <c r="B49" s="111"/>
      <c r="C49" s="112"/>
      <c r="D49" s="113"/>
      <c r="E49" s="114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1:27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27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1:27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</sheetData>
  <sortState xmlns:xlrd2="http://schemas.microsoft.com/office/spreadsheetml/2017/richdata2" ref="B3:E11">
    <sortCondition descending="1" ref="E3:E11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6"/>
  <sheetViews>
    <sheetView workbookViewId="0">
      <selection activeCell="S7" sqref="S7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7" customWidth="1"/>
  </cols>
  <sheetData>
    <row r="1" spans="1:36" ht="18.600000000000001">
      <c r="A1" s="1"/>
      <c r="B1" s="8"/>
      <c r="C1" s="9"/>
      <c r="D1" s="54"/>
      <c r="E1" s="55"/>
      <c r="F1" s="367" t="s">
        <v>7</v>
      </c>
      <c r="G1" s="367"/>
      <c r="H1" s="367"/>
      <c r="I1" s="58"/>
      <c r="J1" s="58"/>
      <c r="K1" s="59"/>
      <c r="L1" s="367" t="s">
        <v>8</v>
      </c>
      <c r="M1" s="367"/>
      <c r="N1" s="367"/>
      <c r="O1" s="58"/>
      <c r="P1" s="58"/>
      <c r="Q1" s="59"/>
      <c r="R1" s="367" t="s">
        <v>9</v>
      </c>
      <c r="S1" s="367"/>
      <c r="T1" s="367"/>
      <c r="U1" s="58"/>
      <c r="V1" s="58"/>
      <c r="W1" s="59"/>
      <c r="X1" s="367" t="s">
        <v>50</v>
      </c>
      <c r="Y1" s="367"/>
      <c r="Z1" s="367"/>
      <c r="AA1" s="56"/>
      <c r="AB1" s="56"/>
      <c r="AC1" s="57"/>
      <c r="AD1" s="1"/>
      <c r="AE1" s="26"/>
      <c r="AF1" s="26"/>
      <c r="AG1" s="26"/>
      <c r="AH1" s="26"/>
      <c r="AI1" s="26"/>
      <c r="AJ1" s="26"/>
    </row>
    <row r="2" spans="1:36" ht="21.6">
      <c r="A2" s="1"/>
      <c r="B2" s="2"/>
      <c r="C2" s="11"/>
      <c r="D2" s="257" t="s">
        <v>10</v>
      </c>
      <c r="E2" s="258" t="s">
        <v>15</v>
      </c>
      <c r="F2" s="259">
        <v>1</v>
      </c>
      <c r="G2" s="260">
        <v>2</v>
      </c>
      <c r="H2" s="260">
        <v>3</v>
      </c>
      <c r="I2" s="260">
        <v>4</v>
      </c>
      <c r="J2" s="261">
        <v>5</v>
      </c>
      <c r="K2" s="43"/>
      <c r="L2" s="259">
        <v>6</v>
      </c>
      <c r="M2" s="260">
        <v>7</v>
      </c>
      <c r="N2" s="260">
        <v>8</v>
      </c>
      <c r="O2" s="260">
        <v>9</v>
      </c>
      <c r="P2" s="261">
        <v>10</v>
      </c>
      <c r="Q2" s="43"/>
      <c r="R2" s="259">
        <v>11</v>
      </c>
      <c r="S2" s="260">
        <v>12</v>
      </c>
      <c r="T2" s="260">
        <v>13</v>
      </c>
      <c r="U2" s="260">
        <v>14</v>
      </c>
      <c r="V2" s="261">
        <v>15</v>
      </c>
      <c r="W2" s="43"/>
      <c r="X2" s="259">
        <v>16</v>
      </c>
      <c r="Y2" s="260">
        <v>17</v>
      </c>
      <c r="Z2" s="260">
        <v>18</v>
      </c>
      <c r="AA2" s="260">
        <v>19</v>
      </c>
      <c r="AB2" s="261">
        <v>20</v>
      </c>
      <c r="AC2" s="57"/>
      <c r="AD2" s="1"/>
      <c r="AE2" s="26"/>
      <c r="AF2" s="26"/>
      <c r="AG2" s="26"/>
      <c r="AH2" s="26"/>
      <c r="AI2" s="26"/>
      <c r="AJ2" s="26"/>
    </row>
    <row r="3" spans="1:36" ht="18.899999999999999" customHeight="1">
      <c r="A3" s="1"/>
      <c r="B3" s="288">
        <v>1</v>
      </c>
      <c r="C3" s="289" t="s">
        <v>25</v>
      </c>
      <c r="D3" s="243">
        <f>SUM(K3+Q3+W3+AC3)</f>
        <v>1466</v>
      </c>
      <c r="E3" s="262">
        <f>SUM(D3)/10</f>
        <v>146.6</v>
      </c>
      <c r="F3" s="244">
        <v>148</v>
      </c>
      <c r="G3" s="244">
        <v>146</v>
      </c>
      <c r="H3" s="244">
        <v>148</v>
      </c>
      <c r="I3" s="244">
        <v>144</v>
      </c>
      <c r="J3" s="244">
        <v>148</v>
      </c>
      <c r="K3" s="243">
        <f>SUM(F3:J3)</f>
        <v>734</v>
      </c>
      <c r="L3" s="244">
        <v>148</v>
      </c>
      <c r="M3" s="244">
        <v>148</v>
      </c>
      <c r="N3" s="244">
        <v>144</v>
      </c>
      <c r="O3" s="244">
        <v>148</v>
      </c>
      <c r="P3" s="244">
        <v>144</v>
      </c>
      <c r="Q3" s="243">
        <f>SUM(L3:P3)</f>
        <v>732</v>
      </c>
      <c r="R3" s="337"/>
      <c r="S3" s="244"/>
      <c r="T3" s="244"/>
      <c r="U3" s="244"/>
      <c r="V3" s="244"/>
      <c r="W3" s="243">
        <f>SUM(R3:V3)</f>
        <v>0</v>
      </c>
      <c r="X3" s="389"/>
      <c r="Y3" s="389"/>
      <c r="Z3" s="389"/>
      <c r="AA3" s="389"/>
      <c r="AB3" s="389"/>
      <c r="AC3" s="263">
        <f>SUM(X3:AB3)</f>
        <v>0</v>
      </c>
      <c r="AD3" s="1"/>
      <c r="AE3" s="26"/>
      <c r="AF3" s="26"/>
      <c r="AG3" s="26"/>
      <c r="AH3" s="26"/>
      <c r="AI3" s="26"/>
      <c r="AJ3" s="26"/>
    </row>
    <row r="4" spans="1:36" ht="18.899999999999999" customHeight="1">
      <c r="A4" s="1"/>
      <c r="B4" s="268">
        <v>2</v>
      </c>
      <c r="C4" s="265" t="s">
        <v>48</v>
      </c>
      <c r="D4" s="60">
        <f>SUM(K4+Q4+W4+AC4)</f>
        <v>1454</v>
      </c>
      <c r="E4" s="61">
        <f>SUM(D4)/10</f>
        <v>145.4</v>
      </c>
      <c r="F4" s="62">
        <v>140</v>
      </c>
      <c r="G4" s="62">
        <v>144</v>
      </c>
      <c r="H4" s="62">
        <v>150</v>
      </c>
      <c r="I4" s="62">
        <v>148</v>
      </c>
      <c r="J4" s="62">
        <v>144</v>
      </c>
      <c r="K4" s="60">
        <f>SUM(F4:J4)</f>
        <v>726</v>
      </c>
      <c r="L4" s="62">
        <v>145</v>
      </c>
      <c r="M4" s="62">
        <v>144</v>
      </c>
      <c r="N4" s="62">
        <v>143</v>
      </c>
      <c r="O4" s="62">
        <v>144</v>
      </c>
      <c r="P4" s="62">
        <v>152</v>
      </c>
      <c r="Q4" s="60">
        <f>SUM(L4:P4)</f>
        <v>728</v>
      </c>
      <c r="R4" s="384"/>
      <c r="S4" s="62"/>
      <c r="T4" s="62"/>
      <c r="U4" s="62"/>
      <c r="V4" s="62"/>
      <c r="W4" s="60">
        <f>SUM(R4:V4)</f>
        <v>0</v>
      </c>
      <c r="X4" s="385"/>
      <c r="Y4" s="385"/>
      <c r="Z4" s="385"/>
      <c r="AA4" s="385"/>
      <c r="AB4" s="385"/>
      <c r="AC4" s="264">
        <f>SUM(X4:AB4)</f>
        <v>0</v>
      </c>
      <c r="AD4" s="1"/>
      <c r="AE4" s="26"/>
      <c r="AF4" s="26"/>
      <c r="AG4" s="26"/>
      <c r="AH4" s="26"/>
      <c r="AI4" s="26"/>
      <c r="AJ4" s="26"/>
    </row>
    <row r="5" spans="1:36" ht="18.899999999999999" customHeight="1">
      <c r="A5" s="1"/>
      <c r="B5" s="268">
        <v>3</v>
      </c>
      <c r="C5" s="265" t="s">
        <v>23</v>
      </c>
      <c r="D5" s="60">
        <f>SUM(K5+Q5+W5+AC5)</f>
        <v>1445</v>
      </c>
      <c r="E5" s="61">
        <f>SUM(D5)/10</f>
        <v>144.5</v>
      </c>
      <c r="F5" s="62">
        <v>143</v>
      </c>
      <c r="G5" s="62">
        <v>148</v>
      </c>
      <c r="H5" s="62">
        <v>140</v>
      </c>
      <c r="I5" s="62">
        <v>148</v>
      </c>
      <c r="J5" s="62">
        <v>148</v>
      </c>
      <c r="K5" s="60">
        <f>SUM(F5:J5)</f>
        <v>727</v>
      </c>
      <c r="L5" s="62">
        <v>144</v>
      </c>
      <c r="M5" s="62">
        <v>148</v>
      </c>
      <c r="N5" s="62">
        <v>144</v>
      </c>
      <c r="O5" s="62">
        <v>138</v>
      </c>
      <c r="P5" s="62">
        <v>144</v>
      </c>
      <c r="Q5" s="60">
        <f>SUM(L5:P5)</f>
        <v>718</v>
      </c>
      <c r="R5" s="62"/>
      <c r="S5" s="62"/>
      <c r="T5" s="62"/>
      <c r="U5" s="62"/>
      <c r="V5" s="62"/>
      <c r="W5" s="60">
        <f>SUM(R5:V5)</f>
        <v>0</v>
      </c>
      <c r="X5" s="383"/>
      <c r="Y5" s="383"/>
      <c r="Z5" s="383"/>
      <c r="AA5" s="383"/>
      <c r="AB5" s="383"/>
      <c r="AC5" s="264">
        <f>SUM(X5:AB5)</f>
        <v>0</v>
      </c>
      <c r="AD5" s="1"/>
      <c r="AE5" s="26"/>
      <c r="AF5" s="26"/>
      <c r="AG5" s="26"/>
      <c r="AH5" s="26"/>
      <c r="AI5" s="26"/>
      <c r="AJ5" s="26"/>
    </row>
    <row r="6" spans="1:36" ht="18.899999999999999" customHeight="1">
      <c r="A6" s="1"/>
      <c r="B6" s="268">
        <v>4</v>
      </c>
      <c r="C6" s="265" t="s">
        <v>43</v>
      </c>
      <c r="D6" s="60">
        <f>SUM(K6+Q6+W6+AC6)</f>
        <v>1444</v>
      </c>
      <c r="E6" s="61">
        <f>SUM(D6)/10</f>
        <v>144.4</v>
      </c>
      <c r="F6" s="62">
        <v>144</v>
      </c>
      <c r="G6" s="62">
        <v>136</v>
      </c>
      <c r="H6" s="62">
        <v>148</v>
      </c>
      <c r="I6" s="62">
        <v>144</v>
      </c>
      <c r="J6" s="62">
        <v>144</v>
      </c>
      <c r="K6" s="60">
        <f>SUM(F6:J6)</f>
        <v>716</v>
      </c>
      <c r="L6" s="62">
        <v>140</v>
      </c>
      <c r="M6" s="62">
        <v>148</v>
      </c>
      <c r="N6" s="62">
        <v>144</v>
      </c>
      <c r="O6" s="62">
        <v>148</v>
      </c>
      <c r="P6" s="62">
        <v>148</v>
      </c>
      <c r="Q6" s="60">
        <f>SUM(L6:P6)</f>
        <v>728</v>
      </c>
      <c r="R6" s="384"/>
      <c r="S6" s="62"/>
      <c r="T6" s="62"/>
      <c r="U6" s="62"/>
      <c r="V6" s="62"/>
      <c r="W6" s="60">
        <f>SUM(R6:V6)</f>
        <v>0</v>
      </c>
      <c r="X6" s="385"/>
      <c r="Y6" s="385"/>
      <c r="Z6" s="385"/>
      <c r="AA6" s="385"/>
      <c r="AB6" s="385"/>
      <c r="AC6" s="264">
        <f>SUM(X6:AB6)</f>
        <v>0</v>
      </c>
      <c r="AD6" s="1"/>
      <c r="AE6" s="26"/>
      <c r="AF6" s="26"/>
      <c r="AG6" s="26"/>
      <c r="AH6" s="26"/>
      <c r="AI6" s="26"/>
      <c r="AJ6" s="26"/>
    </row>
    <row r="7" spans="1:36" ht="18.899999999999999" customHeight="1">
      <c r="A7" s="1"/>
      <c r="B7" s="268">
        <v>5</v>
      </c>
      <c r="C7" s="265" t="s">
        <v>44</v>
      </c>
      <c r="D7" s="60">
        <f>SUM(K7+Q7+W7+AC7)</f>
        <v>1437</v>
      </c>
      <c r="E7" s="61">
        <f>SUM(D7)/10</f>
        <v>143.69999999999999</v>
      </c>
      <c r="F7" s="62">
        <v>129</v>
      </c>
      <c r="G7" s="62">
        <v>148</v>
      </c>
      <c r="H7" s="62">
        <v>148</v>
      </c>
      <c r="I7" s="62">
        <v>144</v>
      </c>
      <c r="J7" s="62">
        <v>144</v>
      </c>
      <c r="K7" s="60">
        <f>SUM(F7:J7)</f>
        <v>713</v>
      </c>
      <c r="L7" s="62">
        <v>144</v>
      </c>
      <c r="M7" s="62">
        <v>144</v>
      </c>
      <c r="N7" s="62">
        <v>148</v>
      </c>
      <c r="O7" s="62">
        <v>140</v>
      </c>
      <c r="P7" s="62">
        <v>148</v>
      </c>
      <c r="Q7" s="60">
        <f>SUM(L7:P7)</f>
        <v>724</v>
      </c>
      <c r="R7" s="384"/>
      <c r="S7" s="62"/>
      <c r="T7" s="62"/>
      <c r="U7" s="62"/>
      <c r="V7" s="62"/>
      <c r="W7" s="60">
        <f>SUM(R7:V7)</f>
        <v>0</v>
      </c>
      <c r="X7" s="385"/>
      <c r="Y7" s="385"/>
      <c r="Z7" s="385"/>
      <c r="AA7" s="385"/>
      <c r="AB7" s="385"/>
      <c r="AC7" s="264">
        <f>SUM(X7:AB7)</f>
        <v>0</v>
      </c>
      <c r="AD7" s="1"/>
      <c r="AE7" s="26"/>
      <c r="AF7" s="26"/>
      <c r="AG7" s="26"/>
      <c r="AH7" s="26"/>
      <c r="AI7" s="26"/>
      <c r="AJ7" s="26"/>
    </row>
    <row r="8" spans="1:36" ht="18.899999999999999" customHeight="1">
      <c r="A8" s="1"/>
      <c r="B8" s="268">
        <v>6</v>
      </c>
      <c r="C8" s="265" t="s">
        <v>33</v>
      </c>
      <c r="D8" s="60">
        <f>SUM(K8+Q8+W8+AC8)</f>
        <v>1429</v>
      </c>
      <c r="E8" s="61">
        <f>SUM(D8)/10</f>
        <v>142.9</v>
      </c>
      <c r="F8" s="62">
        <v>148</v>
      </c>
      <c r="G8" s="62">
        <v>143</v>
      </c>
      <c r="H8" s="62">
        <v>148</v>
      </c>
      <c r="I8" s="62">
        <v>133</v>
      </c>
      <c r="J8" s="62">
        <v>143</v>
      </c>
      <c r="K8" s="60">
        <f>SUM(F8:J8)</f>
        <v>715</v>
      </c>
      <c r="L8" s="62">
        <v>134</v>
      </c>
      <c r="M8" s="62">
        <v>146</v>
      </c>
      <c r="N8" s="62">
        <v>143</v>
      </c>
      <c r="O8" s="62">
        <v>143</v>
      </c>
      <c r="P8" s="62">
        <v>148</v>
      </c>
      <c r="Q8" s="60">
        <f>SUM(L8:P8)</f>
        <v>714</v>
      </c>
      <c r="R8" s="62"/>
      <c r="S8" s="62"/>
      <c r="T8" s="62"/>
      <c r="U8" s="62"/>
      <c r="V8" s="62"/>
      <c r="W8" s="60">
        <f>SUM(R8:V8)</f>
        <v>0</v>
      </c>
      <c r="X8" s="385"/>
      <c r="Y8" s="385"/>
      <c r="Z8" s="385"/>
      <c r="AA8" s="385"/>
      <c r="AB8" s="385"/>
      <c r="AC8" s="264">
        <f>SUM(X8:AB8)</f>
        <v>0</v>
      </c>
      <c r="AD8" s="1"/>
      <c r="AE8" s="26"/>
      <c r="AF8" s="26"/>
      <c r="AG8" s="26"/>
      <c r="AH8" s="26"/>
      <c r="AI8" s="26"/>
      <c r="AJ8" s="26"/>
    </row>
    <row r="9" spans="1:36" ht="18.899999999999999" customHeight="1">
      <c r="A9" s="1"/>
      <c r="B9" s="268">
        <v>7</v>
      </c>
      <c r="C9" s="265" t="s">
        <v>99</v>
      </c>
      <c r="D9" s="60">
        <f>SUM(K9+Q9+W9+AC9)</f>
        <v>1418</v>
      </c>
      <c r="E9" s="61">
        <f>SUM(D9)/10</f>
        <v>141.80000000000001</v>
      </c>
      <c r="F9" s="62">
        <v>125</v>
      </c>
      <c r="G9" s="62">
        <v>129</v>
      </c>
      <c r="H9" s="62">
        <v>148</v>
      </c>
      <c r="I9" s="62">
        <v>148</v>
      </c>
      <c r="J9" s="62">
        <v>141</v>
      </c>
      <c r="K9" s="60">
        <f>SUM(F9:J9)</f>
        <v>691</v>
      </c>
      <c r="L9" s="62">
        <v>144</v>
      </c>
      <c r="M9" s="62">
        <v>148</v>
      </c>
      <c r="N9" s="62">
        <v>147</v>
      </c>
      <c r="O9" s="62">
        <v>148</v>
      </c>
      <c r="P9" s="62">
        <v>140</v>
      </c>
      <c r="Q9" s="60">
        <f>SUM(L9:P9)</f>
        <v>727</v>
      </c>
      <c r="R9" s="384"/>
      <c r="S9" s="62"/>
      <c r="T9" s="62"/>
      <c r="U9" s="62"/>
      <c r="V9" s="62"/>
      <c r="W9" s="60">
        <f>SUM(R9:V9)</f>
        <v>0</v>
      </c>
      <c r="X9" s="385"/>
      <c r="Y9" s="385"/>
      <c r="Z9" s="385"/>
      <c r="AA9" s="385"/>
      <c r="AB9" s="385"/>
      <c r="AC9" s="264">
        <f>SUM(X9:AB9)</f>
        <v>0</v>
      </c>
      <c r="AD9" s="1"/>
      <c r="AE9" s="26"/>
      <c r="AF9" s="26"/>
      <c r="AG9" s="26"/>
      <c r="AH9" s="26"/>
      <c r="AI9" s="26"/>
      <c r="AJ9" s="26"/>
    </row>
    <row r="10" spans="1:36" ht="18.899999999999999" customHeight="1">
      <c r="A10" s="1"/>
      <c r="B10" s="268">
        <v>8</v>
      </c>
      <c r="C10" s="265" t="s">
        <v>27</v>
      </c>
      <c r="D10" s="60">
        <f>SUM(K10+Q10+W10+AC10)</f>
        <v>1409</v>
      </c>
      <c r="E10" s="61">
        <f>SUM(D10)/10</f>
        <v>140.9</v>
      </c>
      <c r="F10" s="62">
        <v>145</v>
      </c>
      <c r="G10" s="62">
        <v>144</v>
      </c>
      <c r="H10" s="62">
        <v>140</v>
      </c>
      <c r="I10" s="62">
        <v>141</v>
      </c>
      <c r="J10" s="62">
        <v>148</v>
      </c>
      <c r="K10" s="60">
        <f>SUM(F10:J10)</f>
        <v>718</v>
      </c>
      <c r="L10" s="62">
        <v>147</v>
      </c>
      <c r="M10" s="62">
        <v>142</v>
      </c>
      <c r="N10" s="62">
        <v>129</v>
      </c>
      <c r="O10" s="62">
        <v>140</v>
      </c>
      <c r="P10" s="62">
        <v>133</v>
      </c>
      <c r="Q10" s="60">
        <f>SUM(L10:P10)</f>
        <v>691</v>
      </c>
      <c r="R10" s="62"/>
      <c r="S10" s="62"/>
      <c r="T10" s="62"/>
      <c r="U10" s="62"/>
      <c r="V10" s="62"/>
      <c r="W10" s="60">
        <f>SUM(R10:V10)</f>
        <v>0</v>
      </c>
      <c r="X10" s="62"/>
      <c r="Y10" s="62"/>
      <c r="Z10" s="62"/>
      <c r="AA10" s="62"/>
      <c r="AB10" s="62"/>
      <c r="AC10" s="264">
        <f>SUM(X10:AB10)</f>
        <v>0</v>
      </c>
      <c r="AD10" s="1"/>
      <c r="AE10" s="26"/>
      <c r="AF10" s="26"/>
      <c r="AG10" s="26"/>
      <c r="AH10" s="26"/>
      <c r="AI10" s="26"/>
      <c r="AJ10" s="26"/>
    </row>
    <row r="11" spans="1:36" ht="18.899999999999999" customHeight="1">
      <c r="A11" s="1"/>
      <c r="B11" s="268">
        <v>9</v>
      </c>
      <c r="C11" s="265" t="s">
        <v>24</v>
      </c>
      <c r="D11" s="60">
        <f>SUM(K11+Q11+W11+AC11)</f>
        <v>1407</v>
      </c>
      <c r="E11" s="61">
        <f>SUM(D11)/10</f>
        <v>140.69999999999999</v>
      </c>
      <c r="F11" s="62">
        <v>144</v>
      </c>
      <c r="G11" s="62">
        <v>146</v>
      </c>
      <c r="H11" s="62">
        <v>128</v>
      </c>
      <c r="I11" s="62">
        <v>144</v>
      </c>
      <c r="J11" s="62">
        <v>129</v>
      </c>
      <c r="K11" s="60">
        <f>SUM(F11:J11)</f>
        <v>691</v>
      </c>
      <c r="L11" s="62">
        <v>140</v>
      </c>
      <c r="M11" s="62">
        <v>144</v>
      </c>
      <c r="N11" s="62">
        <v>144</v>
      </c>
      <c r="O11" s="62">
        <v>144</v>
      </c>
      <c r="P11" s="62">
        <v>144</v>
      </c>
      <c r="Q11" s="60">
        <f>SUM(L11:P11)</f>
        <v>716</v>
      </c>
      <c r="R11" s="62"/>
      <c r="S11" s="62"/>
      <c r="T11" s="62"/>
      <c r="U11" s="62"/>
      <c r="V11" s="62"/>
      <c r="W11" s="60">
        <f>SUM(R11:V11)</f>
        <v>0</v>
      </c>
      <c r="X11" s="385"/>
      <c r="Y11" s="385"/>
      <c r="Z11" s="385"/>
      <c r="AA11" s="385"/>
      <c r="AB11" s="385"/>
      <c r="AC11" s="264">
        <f>SUM(X11:AB11)</f>
        <v>0</v>
      </c>
      <c r="AD11" s="1"/>
      <c r="AE11" s="26"/>
      <c r="AF11" s="26"/>
      <c r="AG11" s="26"/>
      <c r="AH11" s="26"/>
      <c r="AI11" s="26"/>
      <c r="AJ11" s="26"/>
    </row>
    <row r="12" spans="1:36" ht="18.899999999999999" customHeight="1">
      <c r="A12" s="1"/>
      <c r="B12" s="268">
        <v>10</v>
      </c>
      <c r="C12" s="326" t="s">
        <v>85</v>
      </c>
      <c r="D12" s="60">
        <f>SUM(K12+Q12+W12+AC12)</f>
        <v>1395</v>
      </c>
      <c r="E12" s="61">
        <f>SUM(D12)/10</f>
        <v>139.5</v>
      </c>
      <c r="F12" s="386">
        <v>142</v>
      </c>
      <c r="G12" s="386">
        <v>132</v>
      </c>
      <c r="H12" s="386">
        <v>140</v>
      </c>
      <c r="I12" s="386">
        <v>144</v>
      </c>
      <c r="J12" s="386">
        <v>129</v>
      </c>
      <c r="K12" s="60">
        <f>SUM(F12:J12)</f>
        <v>687</v>
      </c>
      <c r="L12" s="386">
        <v>140</v>
      </c>
      <c r="M12" s="386">
        <v>144</v>
      </c>
      <c r="N12" s="386">
        <v>148</v>
      </c>
      <c r="O12" s="386">
        <v>132</v>
      </c>
      <c r="P12" s="386">
        <v>144</v>
      </c>
      <c r="Q12" s="60">
        <f>SUM(L12:P12)</f>
        <v>708</v>
      </c>
      <c r="R12" s="384"/>
      <c r="S12" s="62"/>
      <c r="T12" s="62"/>
      <c r="U12" s="62"/>
      <c r="V12" s="62"/>
      <c r="W12" s="60">
        <f>SUM(R12:V12)</f>
        <v>0</v>
      </c>
      <c r="X12" s="385"/>
      <c r="Y12" s="385"/>
      <c r="Z12" s="385"/>
      <c r="AA12" s="385"/>
      <c r="AB12" s="385"/>
      <c r="AC12" s="264">
        <f>SUM(X12:AB12)</f>
        <v>0</v>
      </c>
      <c r="AD12" s="1"/>
      <c r="AE12" s="26"/>
      <c r="AF12" s="26"/>
      <c r="AG12" s="26"/>
      <c r="AH12" s="26"/>
      <c r="AI12" s="26"/>
      <c r="AJ12" s="26"/>
    </row>
    <row r="13" spans="1:36" ht="18.899999999999999" customHeight="1">
      <c r="A13" s="1"/>
      <c r="B13" s="268">
        <v>11</v>
      </c>
      <c r="C13" s="265" t="s">
        <v>22</v>
      </c>
      <c r="D13" s="60">
        <f>SUM(K13+Q13+W13+AC13)</f>
        <v>1394</v>
      </c>
      <c r="E13" s="61">
        <f>SUM(D13)/10</f>
        <v>139.4</v>
      </c>
      <c r="F13" s="62">
        <v>148</v>
      </c>
      <c r="G13" s="62">
        <v>148</v>
      </c>
      <c r="H13" s="62">
        <v>133</v>
      </c>
      <c r="I13" s="62">
        <v>142</v>
      </c>
      <c r="J13" s="62">
        <v>140</v>
      </c>
      <c r="K13" s="60">
        <f>SUM(F13:J13)</f>
        <v>711</v>
      </c>
      <c r="L13" s="62">
        <v>144</v>
      </c>
      <c r="M13" s="62">
        <v>127</v>
      </c>
      <c r="N13" s="62">
        <v>143</v>
      </c>
      <c r="O13" s="62">
        <v>126</v>
      </c>
      <c r="P13" s="62">
        <v>143</v>
      </c>
      <c r="Q13" s="60">
        <f>SUM(L13:P13)</f>
        <v>683</v>
      </c>
      <c r="R13" s="384"/>
      <c r="S13" s="62"/>
      <c r="T13" s="62"/>
      <c r="U13" s="62"/>
      <c r="V13" s="62"/>
      <c r="W13" s="60">
        <f>SUM(R13:V13)</f>
        <v>0</v>
      </c>
      <c r="X13" s="385"/>
      <c r="Y13" s="385"/>
      <c r="Z13" s="385"/>
      <c r="AA13" s="385"/>
      <c r="AB13" s="385"/>
      <c r="AC13" s="264">
        <f>SUM(X13:AB13)</f>
        <v>0</v>
      </c>
      <c r="AD13" s="1"/>
      <c r="AE13" s="26"/>
      <c r="AF13" s="26"/>
      <c r="AG13" s="26"/>
      <c r="AH13" s="26"/>
      <c r="AI13" s="26"/>
      <c r="AJ13" s="26"/>
    </row>
    <row r="14" spans="1:36" ht="18.899999999999999" customHeight="1">
      <c r="A14" s="1"/>
      <c r="B14" s="268">
        <v>12</v>
      </c>
      <c r="C14" s="265" t="s">
        <v>28</v>
      </c>
      <c r="D14" s="60">
        <f>SUM(K14+Q14+W14+AC14)</f>
        <v>1392</v>
      </c>
      <c r="E14" s="61">
        <f>SUM(D14)/10</f>
        <v>139.19999999999999</v>
      </c>
      <c r="F14" s="62">
        <v>133</v>
      </c>
      <c r="G14" s="62">
        <v>143</v>
      </c>
      <c r="H14" s="62">
        <v>140</v>
      </c>
      <c r="I14" s="62">
        <v>140</v>
      </c>
      <c r="J14" s="62">
        <v>135</v>
      </c>
      <c r="K14" s="60">
        <f>SUM(F14:J14)</f>
        <v>691</v>
      </c>
      <c r="L14" s="62">
        <v>144</v>
      </c>
      <c r="M14" s="62">
        <v>129</v>
      </c>
      <c r="N14" s="62">
        <v>148</v>
      </c>
      <c r="O14" s="62">
        <v>140</v>
      </c>
      <c r="P14" s="62">
        <v>140</v>
      </c>
      <c r="Q14" s="60">
        <f>SUM(L14:P14)</f>
        <v>701</v>
      </c>
      <c r="R14" s="62"/>
      <c r="S14" s="62"/>
      <c r="T14" s="62"/>
      <c r="U14" s="62"/>
      <c r="V14" s="62"/>
      <c r="W14" s="60">
        <f>SUM(R14:V14)</f>
        <v>0</v>
      </c>
      <c r="X14" s="383"/>
      <c r="Y14" s="383"/>
      <c r="Z14" s="383"/>
      <c r="AA14" s="383"/>
      <c r="AB14" s="383"/>
      <c r="AC14" s="264">
        <f>SUM(X14:AB14)</f>
        <v>0</v>
      </c>
      <c r="AD14" s="1"/>
      <c r="AE14" s="26"/>
      <c r="AF14" s="26"/>
      <c r="AG14" s="26"/>
      <c r="AH14" s="26"/>
      <c r="AI14" s="26"/>
      <c r="AJ14" s="26"/>
    </row>
    <row r="15" spans="1:36" ht="18.899999999999999" customHeight="1">
      <c r="A15" s="1"/>
      <c r="B15" s="268">
        <v>13</v>
      </c>
      <c r="C15" s="265" t="s">
        <v>100</v>
      </c>
      <c r="D15" s="60">
        <f>SUM(K15+Q15+W15+AC15)</f>
        <v>1391</v>
      </c>
      <c r="E15" s="61">
        <f>SUM(D15)/10</f>
        <v>139.1</v>
      </c>
      <c r="F15" s="62">
        <v>132</v>
      </c>
      <c r="G15" s="62">
        <v>148</v>
      </c>
      <c r="H15" s="62">
        <v>144</v>
      </c>
      <c r="I15" s="62">
        <v>140</v>
      </c>
      <c r="J15" s="62">
        <v>140</v>
      </c>
      <c r="K15" s="60">
        <f>SUM(F15:J15)</f>
        <v>704</v>
      </c>
      <c r="L15" s="62">
        <v>140</v>
      </c>
      <c r="M15" s="62">
        <v>143</v>
      </c>
      <c r="N15" s="62">
        <v>144</v>
      </c>
      <c r="O15" s="62">
        <v>116</v>
      </c>
      <c r="P15" s="62">
        <v>144</v>
      </c>
      <c r="Q15" s="60">
        <f>SUM(L15:P15)</f>
        <v>687</v>
      </c>
      <c r="R15" s="384"/>
      <c r="S15" s="62"/>
      <c r="T15" s="62"/>
      <c r="U15" s="62"/>
      <c r="V15" s="62"/>
      <c r="W15" s="60">
        <f>SUM(R15:V15)</f>
        <v>0</v>
      </c>
      <c r="X15" s="385"/>
      <c r="Y15" s="385"/>
      <c r="Z15" s="385"/>
      <c r="AA15" s="385"/>
      <c r="AB15" s="385"/>
      <c r="AC15" s="264">
        <f>SUM(X15:AB15)</f>
        <v>0</v>
      </c>
      <c r="AD15" s="1"/>
      <c r="AE15" s="26"/>
      <c r="AF15" s="26"/>
      <c r="AG15" s="26"/>
      <c r="AH15" s="26"/>
      <c r="AI15" s="26"/>
      <c r="AJ15" s="26"/>
    </row>
    <row r="16" spans="1:36" ht="18.899999999999999" customHeight="1">
      <c r="A16" s="1"/>
      <c r="B16" s="268">
        <v>14</v>
      </c>
      <c r="C16" s="265" t="s">
        <v>12</v>
      </c>
      <c r="D16" s="60">
        <f>SUM(K16+Q16+W16+AC16)</f>
        <v>1388</v>
      </c>
      <c r="E16" s="61">
        <f>SUM(D16)/10</f>
        <v>138.80000000000001</v>
      </c>
      <c r="F16" s="62">
        <v>140</v>
      </c>
      <c r="G16" s="62">
        <v>144</v>
      </c>
      <c r="H16" s="62">
        <v>144</v>
      </c>
      <c r="I16" s="62">
        <v>140</v>
      </c>
      <c r="J16" s="62">
        <v>104</v>
      </c>
      <c r="K16" s="60">
        <f>SUM(F16:J16)</f>
        <v>672</v>
      </c>
      <c r="L16" s="62">
        <v>140</v>
      </c>
      <c r="M16" s="62">
        <v>148</v>
      </c>
      <c r="N16" s="62">
        <v>144</v>
      </c>
      <c r="O16" s="62">
        <v>144</v>
      </c>
      <c r="P16" s="62">
        <v>140</v>
      </c>
      <c r="Q16" s="60">
        <f>SUM(L16:P16)</f>
        <v>716</v>
      </c>
      <c r="R16" s="62"/>
      <c r="S16" s="62"/>
      <c r="T16" s="62"/>
      <c r="U16" s="62"/>
      <c r="V16" s="62"/>
      <c r="W16" s="60">
        <f>SUM(R16:V16)</f>
        <v>0</v>
      </c>
      <c r="X16" s="385"/>
      <c r="Y16" s="385"/>
      <c r="Z16" s="385"/>
      <c r="AA16" s="385"/>
      <c r="AB16" s="385"/>
      <c r="AC16" s="264">
        <f>SUM(X16:AB16)</f>
        <v>0</v>
      </c>
      <c r="AD16" s="1"/>
      <c r="AE16" s="26"/>
      <c r="AF16" s="26"/>
      <c r="AG16" s="26"/>
      <c r="AH16" s="26"/>
      <c r="AI16" s="26"/>
      <c r="AJ16" s="26"/>
    </row>
    <row r="17" spans="1:36" ht="18.899999999999999" customHeight="1">
      <c r="A17" s="1"/>
      <c r="B17" s="268">
        <v>15</v>
      </c>
      <c r="C17" s="265" t="s">
        <v>49</v>
      </c>
      <c r="D17" s="60">
        <f>SUM(K17+Q17+W17+AC17)</f>
        <v>1344</v>
      </c>
      <c r="E17" s="61">
        <f>SUM(D17)/10</f>
        <v>134.4</v>
      </c>
      <c r="F17" s="62">
        <v>144</v>
      </c>
      <c r="G17" s="62">
        <v>140</v>
      </c>
      <c r="H17" s="62">
        <v>127</v>
      </c>
      <c r="I17" s="62">
        <v>116</v>
      </c>
      <c r="J17" s="62">
        <v>132</v>
      </c>
      <c r="K17" s="60">
        <f>SUM(F17:J17)</f>
        <v>659</v>
      </c>
      <c r="L17" s="62">
        <v>144</v>
      </c>
      <c r="M17" s="62">
        <v>128</v>
      </c>
      <c r="N17" s="62">
        <v>144</v>
      </c>
      <c r="O17" s="62">
        <v>140</v>
      </c>
      <c r="P17" s="62">
        <v>129</v>
      </c>
      <c r="Q17" s="60">
        <f>SUM(L17:P17)</f>
        <v>685</v>
      </c>
      <c r="R17" s="384"/>
      <c r="S17" s="62"/>
      <c r="T17" s="62"/>
      <c r="U17" s="62"/>
      <c r="V17" s="62"/>
      <c r="W17" s="60">
        <f>SUM(R17:V17)</f>
        <v>0</v>
      </c>
      <c r="X17" s="385"/>
      <c r="Y17" s="385"/>
      <c r="Z17" s="385"/>
      <c r="AA17" s="385"/>
      <c r="AB17" s="385"/>
      <c r="AC17" s="264">
        <f>SUM(X17:AB17)</f>
        <v>0</v>
      </c>
      <c r="AD17" s="1"/>
      <c r="AE17" s="26"/>
      <c r="AF17" s="26"/>
      <c r="AG17" s="26"/>
      <c r="AH17" s="26"/>
      <c r="AI17" s="26"/>
      <c r="AJ17" s="26"/>
    </row>
    <row r="18" spans="1:36" ht="18.899999999999999" customHeight="1">
      <c r="A18" s="1"/>
      <c r="B18" s="268">
        <v>16</v>
      </c>
      <c r="C18" s="265" t="s">
        <v>73</v>
      </c>
      <c r="D18" s="60">
        <f>SUM(K18+Q18+W18+AC18)</f>
        <v>1343</v>
      </c>
      <c r="E18" s="61">
        <f>SUM(D18)/10</f>
        <v>134.30000000000001</v>
      </c>
      <c r="F18" s="62">
        <v>129</v>
      </c>
      <c r="G18" s="62">
        <v>140</v>
      </c>
      <c r="H18" s="62">
        <v>140</v>
      </c>
      <c r="I18" s="62">
        <v>147</v>
      </c>
      <c r="J18" s="62">
        <v>127</v>
      </c>
      <c r="K18" s="60">
        <f>SUM(F18:J18)</f>
        <v>683</v>
      </c>
      <c r="L18" s="62">
        <v>129</v>
      </c>
      <c r="M18" s="62">
        <v>141</v>
      </c>
      <c r="N18" s="62">
        <v>144</v>
      </c>
      <c r="O18" s="62">
        <v>127</v>
      </c>
      <c r="P18" s="62">
        <v>119</v>
      </c>
      <c r="Q18" s="60">
        <f>SUM(L18:P18)</f>
        <v>660</v>
      </c>
      <c r="R18" s="62"/>
      <c r="S18" s="62"/>
      <c r="T18" s="62"/>
      <c r="U18" s="62"/>
      <c r="V18" s="62"/>
      <c r="W18" s="60">
        <f>SUM(R18:V18)</f>
        <v>0</v>
      </c>
      <c r="X18" s="385"/>
      <c r="Y18" s="385"/>
      <c r="Z18" s="385"/>
      <c r="AA18" s="385"/>
      <c r="AB18" s="385"/>
      <c r="AC18" s="264">
        <f>SUM(X18:AB18)</f>
        <v>0</v>
      </c>
      <c r="AD18" s="1"/>
      <c r="AE18" s="26"/>
      <c r="AF18" s="26"/>
      <c r="AG18" s="26"/>
      <c r="AH18" s="26"/>
      <c r="AI18" s="26"/>
      <c r="AJ18" s="26"/>
    </row>
    <row r="19" spans="1:36" ht="18.899999999999999" customHeight="1">
      <c r="A19" s="1"/>
      <c r="B19" s="268">
        <v>17</v>
      </c>
      <c r="C19" s="265" t="s">
        <v>3</v>
      </c>
      <c r="D19" s="60">
        <f>SUM(K19+Q19+W19+AC19)</f>
        <v>1328</v>
      </c>
      <c r="E19" s="61">
        <f>SUM(D19)/10</f>
        <v>132.80000000000001</v>
      </c>
      <c r="F19" s="62">
        <v>127</v>
      </c>
      <c r="G19" s="62">
        <v>140</v>
      </c>
      <c r="H19" s="62">
        <v>128</v>
      </c>
      <c r="I19" s="62">
        <v>145</v>
      </c>
      <c r="J19" s="62">
        <v>140</v>
      </c>
      <c r="K19" s="60">
        <f>SUM(F19:J19)</f>
        <v>680</v>
      </c>
      <c r="L19" s="62">
        <v>127</v>
      </c>
      <c r="M19" s="62">
        <v>127</v>
      </c>
      <c r="N19" s="62">
        <v>131</v>
      </c>
      <c r="O19" s="62">
        <v>144</v>
      </c>
      <c r="P19" s="62">
        <v>119</v>
      </c>
      <c r="Q19" s="60">
        <f>SUM(L19:P19)</f>
        <v>648</v>
      </c>
      <c r="R19" s="384"/>
      <c r="S19" s="384"/>
      <c r="T19" s="384"/>
      <c r="U19" s="384"/>
      <c r="V19" s="62"/>
      <c r="W19" s="60">
        <f>SUM(R19:V19)</f>
        <v>0</v>
      </c>
      <c r="X19" s="383"/>
      <c r="Y19" s="383"/>
      <c r="Z19" s="383"/>
      <c r="AA19" s="383"/>
      <c r="AB19" s="383"/>
      <c r="AC19" s="253">
        <f>SUM(X19:AB19)</f>
        <v>0</v>
      </c>
      <c r="AD19" s="1"/>
      <c r="AE19" s="26"/>
      <c r="AF19" s="26"/>
      <c r="AG19" s="26"/>
      <c r="AH19" s="26"/>
      <c r="AI19" s="26"/>
      <c r="AJ19" s="26"/>
    </row>
    <row r="20" spans="1:36" ht="18.899999999999999" customHeight="1">
      <c r="A20" s="1"/>
      <c r="B20" s="268">
        <v>18</v>
      </c>
      <c r="C20" s="265" t="s">
        <v>32</v>
      </c>
      <c r="D20" s="60">
        <f>SUM(K20+Q20+W20+AC20)</f>
        <v>1320</v>
      </c>
      <c r="E20" s="61">
        <f>SUM(D20)/10</f>
        <v>132</v>
      </c>
      <c r="F20" s="62">
        <v>103</v>
      </c>
      <c r="G20" s="62">
        <v>142</v>
      </c>
      <c r="H20" s="62">
        <v>144</v>
      </c>
      <c r="I20" s="62">
        <v>144</v>
      </c>
      <c r="J20" s="62">
        <v>144</v>
      </c>
      <c r="K20" s="60">
        <f>SUM(F20:J20)</f>
        <v>677</v>
      </c>
      <c r="L20" s="62">
        <v>125</v>
      </c>
      <c r="M20" s="62">
        <v>140</v>
      </c>
      <c r="N20" s="62">
        <v>112</v>
      </c>
      <c r="O20" s="62">
        <v>143</v>
      </c>
      <c r="P20" s="62">
        <v>123</v>
      </c>
      <c r="Q20" s="60">
        <f>SUM(L20:P20)</f>
        <v>643</v>
      </c>
      <c r="R20" s="384"/>
      <c r="S20" s="384"/>
      <c r="T20" s="384"/>
      <c r="U20" s="384"/>
      <c r="V20" s="62"/>
      <c r="W20" s="60">
        <f>SUM(R20:V20)</f>
        <v>0</v>
      </c>
      <c r="X20" s="385"/>
      <c r="Y20" s="385"/>
      <c r="Z20" s="385"/>
      <c r="AA20" s="385"/>
      <c r="AB20" s="385"/>
      <c r="AC20" s="264">
        <f>SUM(X20:AB20)</f>
        <v>0</v>
      </c>
      <c r="AD20" s="1"/>
      <c r="AE20" s="26"/>
      <c r="AF20" s="26"/>
      <c r="AG20" s="26"/>
      <c r="AH20" s="26"/>
      <c r="AI20" s="26"/>
      <c r="AJ20" s="26"/>
    </row>
    <row r="21" spans="1:36" ht="18.899999999999999" customHeight="1">
      <c r="A21" s="1"/>
      <c r="B21" s="268">
        <v>19</v>
      </c>
      <c r="C21" s="265" t="s">
        <v>54</v>
      </c>
      <c r="D21" s="60">
        <f>SUM(K21+Q21+W21+AC21)</f>
        <v>1316</v>
      </c>
      <c r="E21" s="61">
        <f>SUM(D21)/10</f>
        <v>131.6</v>
      </c>
      <c r="F21" s="62">
        <v>128</v>
      </c>
      <c r="G21" s="62">
        <v>132</v>
      </c>
      <c r="H21" s="62">
        <v>116</v>
      </c>
      <c r="I21" s="62">
        <v>132</v>
      </c>
      <c r="J21" s="62">
        <v>121</v>
      </c>
      <c r="K21" s="60">
        <f>SUM(F21:J21)</f>
        <v>629</v>
      </c>
      <c r="L21" s="62">
        <v>126</v>
      </c>
      <c r="M21" s="62">
        <v>140</v>
      </c>
      <c r="N21" s="62">
        <v>125</v>
      </c>
      <c r="O21" s="62">
        <v>148</v>
      </c>
      <c r="P21" s="62">
        <v>148</v>
      </c>
      <c r="Q21" s="60">
        <f>SUM(L21:P21)</f>
        <v>687</v>
      </c>
      <c r="R21" s="384"/>
      <c r="S21" s="62"/>
      <c r="T21" s="62"/>
      <c r="U21" s="62"/>
      <c r="V21" s="62"/>
      <c r="W21" s="60">
        <f>SUM(R21:V21)</f>
        <v>0</v>
      </c>
      <c r="X21" s="385"/>
      <c r="Y21" s="385"/>
      <c r="Z21" s="385"/>
      <c r="AA21" s="385"/>
      <c r="AB21" s="385"/>
      <c r="AC21" s="264">
        <f>SUM(X21:AB21)</f>
        <v>0</v>
      </c>
      <c r="AD21" s="1"/>
      <c r="AE21" s="26"/>
      <c r="AF21" s="26"/>
      <c r="AG21" s="26"/>
      <c r="AH21" s="26"/>
      <c r="AI21" s="26"/>
      <c r="AJ21" s="26"/>
    </row>
    <row r="22" spans="1:36" ht="18.899999999999999" customHeight="1">
      <c r="A22" s="1"/>
      <c r="B22" s="268">
        <v>20</v>
      </c>
      <c r="C22" s="265" t="s">
        <v>26</v>
      </c>
      <c r="D22" s="60">
        <f>SUM(K22+Q22+W22+AC22)</f>
        <v>1303</v>
      </c>
      <c r="E22" s="61">
        <f>SUM(D22)/10</f>
        <v>130.30000000000001</v>
      </c>
      <c r="F22" s="62">
        <v>128</v>
      </c>
      <c r="G22" s="62">
        <v>109</v>
      </c>
      <c r="H22" s="62">
        <v>132</v>
      </c>
      <c r="I22" s="62">
        <v>129</v>
      </c>
      <c r="J22" s="62">
        <v>129</v>
      </c>
      <c r="K22" s="60">
        <f>SUM(F22:J22)</f>
        <v>627</v>
      </c>
      <c r="L22" s="62">
        <v>119</v>
      </c>
      <c r="M22" s="62">
        <v>144</v>
      </c>
      <c r="N22" s="62">
        <v>127</v>
      </c>
      <c r="O22" s="62">
        <v>144</v>
      </c>
      <c r="P22" s="62">
        <v>142</v>
      </c>
      <c r="Q22" s="60">
        <f>SUM(L22:P22)</f>
        <v>676</v>
      </c>
      <c r="R22" s="384"/>
      <c r="S22" s="62"/>
      <c r="T22" s="62"/>
      <c r="U22" s="62"/>
      <c r="V22" s="62"/>
      <c r="W22" s="60">
        <f>SUM(R22:V22)</f>
        <v>0</v>
      </c>
      <c r="X22" s="385"/>
      <c r="Y22" s="385"/>
      <c r="Z22" s="385"/>
      <c r="AA22" s="385"/>
      <c r="AB22" s="385"/>
      <c r="AC22" s="264">
        <f>SUM(X22:AB22)</f>
        <v>0</v>
      </c>
      <c r="AD22" s="1"/>
      <c r="AE22" s="26"/>
      <c r="AF22" s="26"/>
      <c r="AG22" s="26"/>
      <c r="AH22" s="26"/>
      <c r="AI22" s="26"/>
      <c r="AJ22" s="26"/>
    </row>
    <row r="23" spans="1:36" ht="18.899999999999999" customHeight="1">
      <c r="A23" s="1"/>
      <c r="B23" s="268">
        <v>21</v>
      </c>
      <c r="C23" s="265" t="s">
        <v>47</v>
      </c>
      <c r="D23" s="60">
        <f>SUM(K23+Q23+W23+AC23)</f>
        <v>1297</v>
      </c>
      <c r="E23" s="61">
        <f>SUM(D23)/10</f>
        <v>129.69999999999999</v>
      </c>
      <c r="F23" s="62">
        <v>124</v>
      </c>
      <c r="G23" s="62">
        <v>126</v>
      </c>
      <c r="H23" s="62">
        <v>125</v>
      </c>
      <c r="I23" s="62">
        <v>130</v>
      </c>
      <c r="J23" s="62">
        <v>129</v>
      </c>
      <c r="K23" s="60">
        <f>SUM(F23:J23)</f>
        <v>634</v>
      </c>
      <c r="L23" s="62">
        <v>127</v>
      </c>
      <c r="M23" s="62">
        <v>140</v>
      </c>
      <c r="N23" s="62">
        <v>142</v>
      </c>
      <c r="O23" s="62">
        <v>127</v>
      </c>
      <c r="P23" s="62">
        <v>127</v>
      </c>
      <c r="Q23" s="60">
        <f>SUM(L23:P23)</f>
        <v>663</v>
      </c>
      <c r="R23" s="384"/>
      <c r="S23" s="62"/>
      <c r="T23" s="62"/>
      <c r="U23" s="62"/>
      <c r="V23" s="62"/>
      <c r="W23" s="60">
        <f>SUM(R23:V23)</f>
        <v>0</v>
      </c>
      <c r="X23" s="385"/>
      <c r="Y23" s="385"/>
      <c r="Z23" s="385"/>
      <c r="AA23" s="385"/>
      <c r="AB23" s="385"/>
      <c r="AC23" s="264">
        <f>SUM(X23:AB23)</f>
        <v>0</v>
      </c>
      <c r="AD23" s="1"/>
      <c r="AE23" s="26"/>
      <c r="AF23" s="26"/>
      <c r="AG23" s="26"/>
      <c r="AH23" s="26"/>
      <c r="AI23" s="26"/>
      <c r="AJ23" s="26"/>
    </row>
    <row r="24" spans="1:36" ht="18.899999999999999" customHeight="1">
      <c r="A24" s="1"/>
      <c r="B24" s="268">
        <v>22</v>
      </c>
      <c r="C24" s="265" t="s">
        <v>4</v>
      </c>
      <c r="D24" s="60">
        <f>SUM(K24+Q24+W24+AC24)</f>
        <v>1295</v>
      </c>
      <c r="E24" s="61">
        <f>SUM(D24)/10</f>
        <v>129.5</v>
      </c>
      <c r="F24" s="62">
        <v>123</v>
      </c>
      <c r="G24" s="62">
        <v>142</v>
      </c>
      <c r="H24" s="62">
        <v>142</v>
      </c>
      <c r="I24" s="62">
        <v>129</v>
      </c>
      <c r="J24" s="62">
        <v>132</v>
      </c>
      <c r="K24" s="60">
        <f>SUM(F24:J24)</f>
        <v>668</v>
      </c>
      <c r="L24" s="62">
        <v>140</v>
      </c>
      <c r="M24" s="62">
        <v>130</v>
      </c>
      <c r="N24" s="62">
        <v>123</v>
      </c>
      <c r="O24" s="62">
        <v>107</v>
      </c>
      <c r="P24" s="62">
        <v>127</v>
      </c>
      <c r="Q24" s="60">
        <f>SUM(L24:P24)</f>
        <v>627</v>
      </c>
      <c r="R24" s="384"/>
      <c r="S24" s="62"/>
      <c r="T24" s="62"/>
      <c r="U24" s="62"/>
      <c r="V24" s="62"/>
      <c r="W24" s="60">
        <f>SUM(R24:V24)</f>
        <v>0</v>
      </c>
      <c r="X24" s="385"/>
      <c r="Y24" s="385"/>
      <c r="Z24" s="385"/>
      <c r="AA24" s="385"/>
      <c r="AB24" s="385"/>
      <c r="AC24" s="264">
        <f>SUM(X24:AB24)</f>
        <v>0</v>
      </c>
      <c r="AD24" s="1"/>
      <c r="AE24" s="26"/>
      <c r="AF24" s="26"/>
      <c r="AG24" s="26"/>
      <c r="AH24" s="26"/>
      <c r="AI24" s="26"/>
      <c r="AJ24" s="26"/>
    </row>
    <row r="25" spans="1:36" ht="18.899999999999999" customHeight="1">
      <c r="A25" s="1"/>
      <c r="B25" s="268">
        <v>23</v>
      </c>
      <c r="C25" s="265" t="s">
        <v>29</v>
      </c>
      <c r="D25" s="60">
        <f>SUM(K25+Q25+W25+AC25)</f>
        <v>1283</v>
      </c>
      <c r="E25" s="61">
        <f>SUM(D25)/10</f>
        <v>128.30000000000001</v>
      </c>
      <c r="F25" s="62">
        <v>131</v>
      </c>
      <c r="G25" s="62">
        <v>134</v>
      </c>
      <c r="H25" s="62">
        <v>132</v>
      </c>
      <c r="I25" s="62">
        <v>143</v>
      </c>
      <c r="J25" s="62">
        <v>125</v>
      </c>
      <c r="K25" s="60">
        <f>SUM(F25:J25)</f>
        <v>665</v>
      </c>
      <c r="L25" s="62">
        <v>124</v>
      </c>
      <c r="M25" s="62">
        <v>140</v>
      </c>
      <c r="N25" s="62">
        <v>114</v>
      </c>
      <c r="O25" s="62">
        <v>124</v>
      </c>
      <c r="P25" s="62">
        <v>116</v>
      </c>
      <c r="Q25" s="60">
        <f>SUM(L25:P25)</f>
        <v>618</v>
      </c>
      <c r="R25" s="62"/>
      <c r="S25" s="62"/>
      <c r="T25" s="62"/>
      <c r="U25" s="62"/>
      <c r="V25" s="62"/>
      <c r="W25" s="60">
        <f>SUM(R25:V25)</f>
        <v>0</v>
      </c>
      <c r="X25" s="385"/>
      <c r="Y25" s="385"/>
      <c r="Z25" s="385"/>
      <c r="AA25" s="385"/>
      <c r="AB25" s="385"/>
      <c r="AC25" s="264">
        <f>SUM(X25:AB25)</f>
        <v>0</v>
      </c>
      <c r="AD25" s="1"/>
      <c r="AE25" s="26"/>
      <c r="AF25" s="26"/>
      <c r="AG25" s="26"/>
      <c r="AH25" s="26"/>
      <c r="AI25" s="26"/>
      <c r="AJ25" s="26"/>
    </row>
    <row r="26" spans="1:36" ht="18.899999999999999" customHeight="1">
      <c r="A26" s="1"/>
      <c r="B26" s="268">
        <v>24</v>
      </c>
      <c r="C26" s="265" t="s">
        <v>30</v>
      </c>
      <c r="D26" s="60">
        <f>SUM(K26+Q26+W26+AC26)</f>
        <v>1282</v>
      </c>
      <c r="E26" s="61">
        <f>SUM(D26)/10</f>
        <v>128.19999999999999</v>
      </c>
      <c r="F26" s="62">
        <v>126</v>
      </c>
      <c r="G26" s="62">
        <v>117</v>
      </c>
      <c r="H26" s="62">
        <v>140</v>
      </c>
      <c r="I26" s="62">
        <v>123</v>
      </c>
      <c r="J26" s="62">
        <v>126</v>
      </c>
      <c r="K26" s="60">
        <f>SUM(F26:J26)</f>
        <v>632</v>
      </c>
      <c r="L26" s="62">
        <v>140</v>
      </c>
      <c r="M26" s="62">
        <v>129</v>
      </c>
      <c r="N26" s="62">
        <v>126</v>
      </c>
      <c r="O26" s="62">
        <v>126</v>
      </c>
      <c r="P26" s="62">
        <v>129</v>
      </c>
      <c r="Q26" s="60">
        <f>SUM(L26:P26)</f>
        <v>650</v>
      </c>
      <c r="R26" s="62"/>
      <c r="S26" s="62"/>
      <c r="T26" s="62"/>
      <c r="U26" s="62"/>
      <c r="V26" s="62"/>
      <c r="W26" s="60">
        <f>SUM(R26:V26)</f>
        <v>0</v>
      </c>
      <c r="X26" s="383"/>
      <c r="Y26" s="383"/>
      <c r="Z26" s="383"/>
      <c r="AA26" s="383"/>
      <c r="AB26" s="383"/>
      <c r="AC26" s="264">
        <f>SUM(X26:AB26)</f>
        <v>0</v>
      </c>
      <c r="AD26" s="1"/>
      <c r="AE26" s="26"/>
      <c r="AF26" s="26"/>
      <c r="AG26" s="26"/>
      <c r="AH26" s="26"/>
      <c r="AI26" s="26"/>
      <c r="AJ26" s="26"/>
    </row>
    <row r="27" spans="1:36" ht="18.899999999999999" customHeight="1">
      <c r="A27" s="1"/>
      <c r="B27" s="268">
        <v>25</v>
      </c>
      <c r="C27" s="265" t="s">
        <v>89</v>
      </c>
      <c r="D27" s="60">
        <f>SUM(K27+Q27+W27+AC27)</f>
        <v>1260</v>
      </c>
      <c r="E27" s="61">
        <f>SUM(D27)/10</f>
        <v>126</v>
      </c>
      <c r="F27" s="62">
        <v>123</v>
      </c>
      <c r="G27" s="62">
        <v>129</v>
      </c>
      <c r="H27" s="62">
        <v>126</v>
      </c>
      <c r="I27" s="62">
        <v>124</v>
      </c>
      <c r="J27" s="62">
        <v>128</v>
      </c>
      <c r="K27" s="60">
        <f>SUM(F27:J27)</f>
        <v>630</v>
      </c>
      <c r="L27" s="62">
        <v>140</v>
      </c>
      <c r="M27" s="62">
        <v>128</v>
      </c>
      <c r="N27" s="62">
        <v>112</v>
      </c>
      <c r="O27" s="62">
        <v>127</v>
      </c>
      <c r="P27" s="62">
        <v>123</v>
      </c>
      <c r="Q27" s="60">
        <f>SUM(L27:P27)</f>
        <v>630</v>
      </c>
      <c r="R27" s="62"/>
      <c r="S27" s="62"/>
      <c r="T27" s="62"/>
      <c r="U27" s="62"/>
      <c r="V27" s="62"/>
      <c r="W27" s="60">
        <f>SUM(R27:V27)</f>
        <v>0</v>
      </c>
      <c r="X27" s="385"/>
      <c r="Y27" s="385"/>
      <c r="Z27" s="385"/>
      <c r="AA27" s="385"/>
      <c r="AB27" s="385"/>
      <c r="AC27" s="264">
        <f>SUM(X27:AB27)</f>
        <v>0</v>
      </c>
      <c r="AD27" s="1"/>
      <c r="AE27" s="26"/>
      <c r="AF27" s="26"/>
      <c r="AG27" s="26"/>
      <c r="AH27" s="26"/>
      <c r="AI27" s="26"/>
      <c r="AJ27" s="26"/>
    </row>
    <row r="28" spans="1:36" ht="18.899999999999999" customHeight="1">
      <c r="A28" s="1"/>
      <c r="B28" s="268">
        <v>26</v>
      </c>
      <c r="C28" s="265" t="s">
        <v>31</v>
      </c>
      <c r="D28" s="60">
        <f>SUM(K28+Q28+W28+AC28)</f>
        <v>1250</v>
      </c>
      <c r="E28" s="61">
        <f>SUM(D28)/10</f>
        <v>125</v>
      </c>
      <c r="F28" s="62">
        <v>124</v>
      </c>
      <c r="G28" s="62">
        <v>126</v>
      </c>
      <c r="H28" s="62">
        <v>123</v>
      </c>
      <c r="I28" s="62">
        <v>124</v>
      </c>
      <c r="J28" s="62">
        <v>124</v>
      </c>
      <c r="K28" s="60">
        <f>SUM(F28:J28)</f>
        <v>621</v>
      </c>
      <c r="L28" s="62">
        <v>144</v>
      </c>
      <c r="M28" s="62">
        <v>111</v>
      </c>
      <c r="N28" s="62">
        <v>127</v>
      </c>
      <c r="O28" s="62">
        <v>123</v>
      </c>
      <c r="P28" s="62">
        <v>124</v>
      </c>
      <c r="Q28" s="60">
        <f>SUM(L28:P28)</f>
        <v>629</v>
      </c>
      <c r="R28" s="62"/>
      <c r="S28" s="62"/>
      <c r="T28" s="62"/>
      <c r="U28" s="62"/>
      <c r="V28" s="62"/>
      <c r="W28" s="60">
        <f>SUM(R28:V28)</f>
        <v>0</v>
      </c>
      <c r="X28" s="385"/>
      <c r="Y28" s="385"/>
      <c r="Z28" s="385"/>
      <c r="AA28" s="385"/>
      <c r="AB28" s="385"/>
      <c r="AC28" s="264">
        <f>SUM(X28:AB28)</f>
        <v>0</v>
      </c>
      <c r="AD28" s="1"/>
      <c r="AE28" s="26"/>
      <c r="AF28" s="26"/>
      <c r="AG28" s="26"/>
      <c r="AH28" s="26"/>
      <c r="AI28" s="26"/>
      <c r="AJ28" s="26"/>
    </row>
    <row r="29" spans="1:36" ht="18.899999999999999" customHeight="1">
      <c r="A29" s="1"/>
      <c r="B29" s="268">
        <v>27</v>
      </c>
      <c r="C29" s="364" t="s">
        <v>70</v>
      </c>
      <c r="D29" s="60">
        <f>SUM(K29+Q29+W29+AC29)</f>
        <v>1249</v>
      </c>
      <c r="E29" s="61">
        <f>SUM(D29)/10</f>
        <v>124.9</v>
      </c>
      <c r="F29" s="62">
        <v>126</v>
      </c>
      <c r="G29" s="62">
        <v>124</v>
      </c>
      <c r="H29" s="62">
        <v>123</v>
      </c>
      <c r="I29" s="62">
        <v>122</v>
      </c>
      <c r="J29" s="62">
        <v>129</v>
      </c>
      <c r="K29" s="60">
        <f>SUM(F29:J29)</f>
        <v>624</v>
      </c>
      <c r="L29" s="62">
        <v>109</v>
      </c>
      <c r="M29" s="62">
        <v>140</v>
      </c>
      <c r="N29" s="62">
        <v>141</v>
      </c>
      <c r="O29" s="62">
        <v>125</v>
      </c>
      <c r="P29" s="62">
        <v>110</v>
      </c>
      <c r="Q29" s="60">
        <f>SUM(L29:P29)</f>
        <v>625</v>
      </c>
      <c r="R29" s="384"/>
      <c r="S29" s="62"/>
      <c r="T29" s="62"/>
      <c r="U29" s="62"/>
      <c r="V29" s="62"/>
      <c r="W29" s="60">
        <f>SUM(R29:V29)</f>
        <v>0</v>
      </c>
      <c r="X29" s="385"/>
      <c r="Y29" s="385"/>
      <c r="Z29" s="385"/>
      <c r="AA29" s="385"/>
      <c r="AB29" s="385"/>
      <c r="AC29" s="264">
        <f>SUM(X29:AB29)</f>
        <v>0</v>
      </c>
      <c r="AD29" s="1"/>
      <c r="AE29" s="26"/>
      <c r="AF29" s="26"/>
      <c r="AG29" s="26"/>
      <c r="AH29" s="26"/>
      <c r="AI29" s="26"/>
      <c r="AJ29" s="26"/>
    </row>
    <row r="30" spans="1:36" ht="18.899999999999999" customHeight="1">
      <c r="A30" s="1"/>
      <c r="B30" s="268">
        <v>28</v>
      </c>
      <c r="C30" s="265" t="s">
        <v>55</v>
      </c>
      <c r="D30" s="60">
        <f>SUM(K30+Q30+W30+AC30)</f>
        <v>1210</v>
      </c>
      <c r="E30" s="61">
        <f>SUM(D30)/10</f>
        <v>121</v>
      </c>
      <c r="F30" s="62">
        <v>107</v>
      </c>
      <c r="G30" s="62">
        <v>110</v>
      </c>
      <c r="H30" s="62">
        <v>113</v>
      </c>
      <c r="I30" s="62">
        <v>129</v>
      </c>
      <c r="J30" s="62">
        <v>116</v>
      </c>
      <c r="K30" s="60">
        <f>SUM(F30:J30)</f>
        <v>575</v>
      </c>
      <c r="L30" s="62">
        <v>110</v>
      </c>
      <c r="M30" s="62">
        <v>126</v>
      </c>
      <c r="N30" s="62">
        <v>144</v>
      </c>
      <c r="O30" s="62">
        <v>127</v>
      </c>
      <c r="P30" s="62">
        <v>128</v>
      </c>
      <c r="Q30" s="60">
        <f>SUM(L30:P30)</f>
        <v>635</v>
      </c>
      <c r="R30" s="384"/>
      <c r="S30" s="62"/>
      <c r="T30" s="62"/>
      <c r="U30" s="62"/>
      <c r="V30" s="62"/>
      <c r="W30" s="60">
        <f>SUM(R30:V30)</f>
        <v>0</v>
      </c>
      <c r="X30" s="385"/>
      <c r="Y30" s="385"/>
      <c r="Z30" s="385"/>
      <c r="AA30" s="385"/>
      <c r="AB30" s="385"/>
      <c r="AC30" s="264">
        <f>SUM(X30:AB30)</f>
        <v>0</v>
      </c>
      <c r="AD30" s="1"/>
      <c r="AE30" s="26"/>
      <c r="AF30" s="26"/>
      <c r="AG30" s="26"/>
      <c r="AH30" s="26"/>
      <c r="AI30" s="26"/>
      <c r="AJ30" s="26"/>
    </row>
    <row r="31" spans="1:36" ht="18.899999999999999" customHeight="1">
      <c r="A31" s="1"/>
      <c r="B31" s="268">
        <v>29</v>
      </c>
      <c r="C31" s="265" t="s">
        <v>57</v>
      </c>
      <c r="D31" s="60">
        <f>SUM(K31+Q31+W31+AC31)</f>
        <v>1184</v>
      </c>
      <c r="E31" s="61">
        <f>SUM(D31)/10</f>
        <v>118.4</v>
      </c>
      <c r="F31" s="62">
        <v>130</v>
      </c>
      <c r="G31" s="62">
        <v>109</v>
      </c>
      <c r="H31" s="62">
        <v>109</v>
      </c>
      <c r="I31" s="62">
        <v>126</v>
      </c>
      <c r="J31" s="62">
        <v>128</v>
      </c>
      <c r="K31" s="60">
        <f>SUM(F31:J31)</f>
        <v>602</v>
      </c>
      <c r="L31" s="62">
        <v>113</v>
      </c>
      <c r="M31" s="62">
        <v>117</v>
      </c>
      <c r="N31" s="62">
        <v>111</v>
      </c>
      <c r="O31" s="62">
        <v>124</v>
      </c>
      <c r="P31" s="62">
        <v>117</v>
      </c>
      <c r="Q31" s="60">
        <f>SUM(L31:P31)</f>
        <v>582</v>
      </c>
      <c r="R31" s="384"/>
      <c r="S31" s="384"/>
      <c r="T31" s="384"/>
      <c r="U31" s="384"/>
      <c r="V31" s="62"/>
      <c r="W31" s="60">
        <f>SUM(R31:V31)</f>
        <v>0</v>
      </c>
      <c r="X31" s="385"/>
      <c r="Y31" s="385"/>
      <c r="Z31" s="385"/>
      <c r="AA31" s="385"/>
      <c r="AB31" s="385"/>
      <c r="AC31" s="264">
        <f>SUM(X31:AB31)</f>
        <v>0</v>
      </c>
      <c r="AD31" s="1"/>
      <c r="AE31" s="26"/>
      <c r="AF31" s="26"/>
      <c r="AG31" s="26"/>
      <c r="AH31" s="26"/>
      <c r="AI31" s="26"/>
      <c r="AJ31" s="26"/>
    </row>
    <row r="32" spans="1:36" ht="18.899999999999999" customHeight="1">
      <c r="A32" s="1"/>
      <c r="B32" s="268">
        <v>30</v>
      </c>
      <c r="C32" s="265" t="s">
        <v>35</v>
      </c>
      <c r="D32" s="60">
        <f>SUM(K32+Q32+W32+AC32)</f>
        <v>1160</v>
      </c>
      <c r="E32" s="61">
        <f>SUM(D32)/10</f>
        <v>116</v>
      </c>
      <c r="F32" s="62">
        <v>123</v>
      </c>
      <c r="G32" s="62">
        <v>117</v>
      </c>
      <c r="H32" s="62">
        <v>92</v>
      </c>
      <c r="I32" s="62">
        <v>119</v>
      </c>
      <c r="J32" s="62">
        <v>113</v>
      </c>
      <c r="K32" s="60">
        <f>SUM(F32:J32)</f>
        <v>564</v>
      </c>
      <c r="L32" s="62">
        <v>121</v>
      </c>
      <c r="M32" s="62">
        <v>123</v>
      </c>
      <c r="N32" s="62">
        <v>122</v>
      </c>
      <c r="O32" s="62">
        <v>117</v>
      </c>
      <c r="P32" s="62">
        <v>113</v>
      </c>
      <c r="Q32" s="60">
        <f>SUM(L32:P32)</f>
        <v>596</v>
      </c>
      <c r="R32" s="384"/>
      <c r="S32" s="384"/>
      <c r="T32" s="384"/>
      <c r="U32" s="384"/>
      <c r="V32" s="62"/>
      <c r="W32" s="60">
        <f>SUM(R32:V32)</f>
        <v>0</v>
      </c>
      <c r="X32" s="385"/>
      <c r="Y32" s="385"/>
      <c r="Z32" s="385"/>
      <c r="AA32" s="385"/>
      <c r="AB32" s="385"/>
      <c r="AC32" s="264">
        <f>SUM(X32:AB32)</f>
        <v>0</v>
      </c>
      <c r="AD32" s="1"/>
      <c r="AE32" s="26"/>
      <c r="AF32" s="26"/>
      <c r="AG32" s="26"/>
      <c r="AH32" s="26"/>
      <c r="AI32" s="26"/>
      <c r="AJ32" s="26"/>
    </row>
    <row r="33" spans="1:36" ht="18.899999999999999" customHeight="1">
      <c r="A33" s="1"/>
      <c r="B33" s="268">
        <v>31</v>
      </c>
      <c r="C33" s="265" t="s">
        <v>96</v>
      </c>
      <c r="D33" s="60">
        <f>SUM(K33+Q33+W33+AC33)</f>
        <v>1029</v>
      </c>
      <c r="E33" s="61">
        <f>SUM(D33)/10</f>
        <v>102.9</v>
      </c>
      <c r="F33" s="62">
        <v>91</v>
      </c>
      <c r="G33" s="62">
        <v>91</v>
      </c>
      <c r="H33" s="62">
        <v>103</v>
      </c>
      <c r="I33" s="62">
        <v>107</v>
      </c>
      <c r="J33" s="62">
        <v>122</v>
      </c>
      <c r="K33" s="60">
        <f>SUM(F33:J33)</f>
        <v>514</v>
      </c>
      <c r="L33" s="62">
        <v>107</v>
      </c>
      <c r="M33" s="62">
        <v>93</v>
      </c>
      <c r="N33" s="62">
        <v>101</v>
      </c>
      <c r="O33" s="62">
        <v>109</v>
      </c>
      <c r="P33" s="62">
        <v>105</v>
      </c>
      <c r="Q33" s="60">
        <f>SUM(L33:P33)</f>
        <v>515</v>
      </c>
      <c r="R33" s="62"/>
      <c r="S33" s="62"/>
      <c r="T33" s="62"/>
      <c r="U33" s="62"/>
      <c r="V33" s="62"/>
      <c r="W33" s="60">
        <f>SUM(R33:V33)</f>
        <v>0</v>
      </c>
      <c r="X33" s="385"/>
      <c r="Y33" s="385"/>
      <c r="Z33" s="385"/>
      <c r="AA33" s="385"/>
      <c r="AB33" s="385"/>
      <c r="AC33" s="264">
        <f>SUM(X33:AB33)</f>
        <v>0</v>
      </c>
      <c r="AD33" s="1"/>
      <c r="AE33" s="26"/>
      <c r="AF33" s="26"/>
      <c r="AG33" s="26"/>
      <c r="AH33" s="26"/>
      <c r="AI33" s="26"/>
      <c r="AJ33" s="26"/>
    </row>
    <row r="34" spans="1:36" ht="18.899999999999999" customHeight="1">
      <c r="A34" s="1"/>
      <c r="B34" s="268">
        <v>32</v>
      </c>
      <c r="C34" s="265" t="s">
        <v>60</v>
      </c>
      <c r="D34" s="60">
        <f>SUM(K34+Q34+W34+AC34)</f>
        <v>0</v>
      </c>
      <c r="E34" s="61">
        <f>SUM(D34)/10</f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0">
        <f>SUM(F34:J34)</f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0">
        <f>SUM(L34:P34)</f>
        <v>0</v>
      </c>
      <c r="R34" s="384"/>
      <c r="S34" s="62"/>
      <c r="T34" s="62"/>
      <c r="U34" s="62"/>
      <c r="V34" s="62"/>
      <c r="W34" s="60">
        <f>SUM(R34:V34)</f>
        <v>0</v>
      </c>
      <c r="X34" s="385"/>
      <c r="Y34" s="385"/>
      <c r="Z34" s="385"/>
      <c r="AA34" s="385"/>
      <c r="AB34" s="385"/>
      <c r="AC34" s="264">
        <f>SUM(X34:AB34)</f>
        <v>0</v>
      </c>
      <c r="AD34" s="1"/>
      <c r="AE34" s="26"/>
      <c r="AF34" s="26"/>
      <c r="AG34" s="26"/>
      <c r="AH34" s="26"/>
      <c r="AI34" s="26"/>
      <c r="AJ34" s="26"/>
    </row>
    <row r="35" spans="1:36" ht="18.899999999999999" customHeight="1">
      <c r="A35" s="1"/>
      <c r="B35" s="387">
        <v>33</v>
      </c>
      <c r="C35" s="365" t="s">
        <v>71</v>
      </c>
      <c r="D35" s="255">
        <f>SUM(K35+Q35+W35+AC35)</f>
        <v>0</v>
      </c>
      <c r="E35" s="266">
        <f>SUM(D35)/10</f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255">
        <f>SUM(F35:J35)</f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255">
        <f>SUM(L35:P35)</f>
        <v>0</v>
      </c>
      <c r="R35" s="388"/>
      <c r="S35" s="308"/>
      <c r="T35" s="308"/>
      <c r="U35" s="308"/>
      <c r="V35" s="308"/>
      <c r="W35" s="255">
        <f>SUM(R35:V35)</f>
        <v>0</v>
      </c>
      <c r="X35" s="321"/>
      <c r="Y35" s="321"/>
      <c r="Z35" s="321"/>
      <c r="AA35" s="321"/>
      <c r="AB35" s="321"/>
      <c r="AC35" s="267">
        <f>SUM(X35:AB35)</f>
        <v>0</v>
      </c>
      <c r="AD35" s="1"/>
      <c r="AE35" s="26"/>
      <c r="AF35" s="26"/>
      <c r="AG35" s="26"/>
      <c r="AH35" s="26"/>
      <c r="AI35" s="26"/>
      <c r="AJ35" s="26"/>
    </row>
    <row r="36" spans="1:36" ht="18.600000000000001">
      <c r="A36" s="1"/>
      <c r="B36" s="3"/>
      <c r="C36" s="40"/>
      <c r="D36" s="7"/>
      <c r="E36" s="41"/>
      <c r="F36" s="42"/>
      <c r="G36" s="42"/>
      <c r="H36" s="42"/>
      <c r="I36" s="42"/>
      <c r="J36" s="42"/>
      <c r="K36" s="7"/>
      <c r="L36" s="42"/>
      <c r="M36" s="42"/>
      <c r="N36" s="42"/>
      <c r="O36" s="42"/>
      <c r="P36" s="42"/>
      <c r="Q36" s="7"/>
      <c r="R36" s="6"/>
      <c r="S36" s="42"/>
      <c r="T36" s="42"/>
      <c r="U36" s="42"/>
      <c r="V36" s="42"/>
      <c r="W36" s="7"/>
      <c r="X36" s="1"/>
      <c r="Y36" s="1"/>
      <c r="Z36" s="1"/>
      <c r="AA36" s="1"/>
      <c r="AB36" s="1"/>
      <c r="AC36" s="1"/>
      <c r="AD36" s="1"/>
      <c r="AE36" s="26"/>
      <c r="AF36" s="26"/>
      <c r="AG36" s="26"/>
      <c r="AH36" s="26"/>
      <c r="AI36" s="26"/>
      <c r="AJ36" s="26"/>
    </row>
    <row r="37" spans="1:36" ht="18.600000000000001">
      <c r="A37" s="23"/>
      <c r="B37" s="17"/>
      <c r="C37" s="25"/>
      <c r="D37" s="20"/>
      <c r="E37" s="16"/>
      <c r="F37" s="21"/>
      <c r="G37" s="21"/>
      <c r="H37" s="21"/>
      <c r="I37" s="21"/>
      <c r="J37" s="21"/>
      <c r="K37" s="20"/>
      <c r="L37" s="21"/>
      <c r="M37" s="21"/>
      <c r="N37" s="21"/>
      <c r="O37" s="21"/>
      <c r="P37" s="21"/>
      <c r="Q37" s="20"/>
      <c r="R37" s="24"/>
      <c r="S37" s="21"/>
      <c r="T37" s="21"/>
      <c r="U37" s="21"/>
      <c r="V37" s="21"/>
      <c r="W37" s="20"/>
      <c r="X37" s="23"/>
      <c r="Y37" s="23"/>
      <c r="Z37" s="23"/>
      <c r="AA37" s="23"/>
      <c r="AB37" s="23"/>
      <c r="AC37" s="23"/>
      <c r="AD37" s="23"/>
      <c r="AE37" s="26"/>
      <c r="AF37" s="26"/>
      <c r="AG37" s="26"/>
      <c r="AH37" s="26"/>
      <c r="AI37" s="26"/>
      <c r="AJ37" s="26"/>
    </row>
    <row r="38" spans="1:36" ht="18.600000000000001">
      <c r="A38" s="23"/>
      <c r="B38" s="17"/>
      <c r="C38" s="25"/>
      <c r="D38" s="20"/>
      <c r="E38" s="16"/>
      <c r="F38" s="21"/>
      <c r="G38" s="21"/>
      <c r="H38" s="21"/>
      <c r="I38" s="21"/>
      <c r="J38" s="21"/>
      <c r="K38" s="20"/>
      <c r="L38" s="21"/>
      <c r="M38" s="21"/>
      <c r="N38" s="21"/>
      <c r="O38" s="21"/>
      <c r="P38" s="21"/>
      <c r="Q38" s="20"/>
      <c r="R38" s="24"/>
      <c r="S38" s="21"/>
      <c r="T38" s="21"/>
      <c r="U38" s="21"/>
      <c r="V38" s="21"/>
      <c r="W38" s="20"/>
      <c r="X38" s="23"/>
      <c r="Y38" s="23"/>
      <c r="Z38" s="23"/>
      <c r="AA38" s="23"/>
      <c r="AB38" s="23"/>
      <c r="AC38" s="23"/>
      <c r="AD38" s="23"/>
      <c r="AE38" s="26"/>
      <c r="AF38" s="26"/>
      <c r="AG38" s="26"/>
      <c r="AH38" s="26"/>
      <c r="AI38" s="26"/>
      <c r="AJ38" s="26"/>
    </row>
    <row r="39" spans="1:36" ht="18.600000000000001">
      <c r="A39" s="23"/>
      <c r="B39" s="17"/>
      <c r="C39" s="25"/>
      <c r="D39" s="20"/>
      <c r="E39" s="16"/>
      <c r="F39" s="21"/>
      <c r="G39" s="21"/>
      <c r="H39" s="21"/>
      <c r="I39" s="21"/>
      <c r="J39" s="21"/>
      <c r="K39" s="20"/>
      <c r="L39" s="21"/>
      <c r="M39" s="21"/>
      <c r="N39" s="21"/>
      <c r="O39" s="21"/>
      <c r="P39" s="21"/>
      <c r="Q39" s="20"/>
      <c r="R39" s="24"/>
      <c r="S39" s="21"/>
      <c r="T39" s="21"/>
      <c r="U39" s="21"/>
      <c r="V39" s="21"/>
      <c r="W39" s="20"/>
      <c r="X39" s="23"/>
      <c r="Y39" s="23"/>
      <c r="Z39" s="23"/>
      <c r="AA39" s="23"/>
      <c r="AB39" s="23"/>
      <c r="AC39" s="23"/>
      <c r="AD39" s="23"/>
      <c r="AE39" s="26"/>
      <c r="AF39" s="26"/>
      <c r="AG39" s="26"/>
      <c r="AH39" s="26"/>
      <c r="AI39" s="26"/>
      <c r="AJ39" s="26"/>
    </row>
    <row r="40" spans="1:36" ht="18.600000000000001">
      <c r="A40" s="23"/>
      <c r="B40" s="17"/>
      <c r="C40" s="25"/>
      <c r="D40" s="20"/>
      <c r="E40" s="16"/>
      <c r="F40" s="21"/>
      <c r="G40" s="21"/>
      <c r="H40" s="21"/>
      <c r="I40" s="21"/>
      <c r="J40" s="21"/>
      <c r="K40" s="20"/>
      <c r="L40" s="21"/>
      <c r="M40" s="21"/>
      <c r="N40" s="21"/>
      <c r="O40" s="21"/>
      <c r="P40" s="21"/>
      <c r="Q40" s="20"/>
      <c r="R40" s="24"/>
      <c r="S40" s="21"/>
      <c r="T40" s="21"/>
      <c r="U40" s="21"/>
      <c r="V40" s="21"/>
      <c r="W40" s="20"/>
      <c r="X40" s="23"/>
      <c r="Y40" s="23"/>
      <c r="Z40" s="23"/>
      <c r="AA40" s="23"/>
      <c r="AB40" s="23"/>
      <c r="AC40" s="23"/>
      <c r="AD40" s="23"/>
      <c r="AE40" s="26"/>
      <c r="AF40" s="26"/>
      <c r="AG40" s="26"/>
      <c r="AH40" s="26"/>
      <c r="AI40" s="26"/>
      <c r="AJ40" s="26"/>
    </row>
    <row r="41" spans="1:36" ht="18.600000000000001">
      <c r="A41" s="23"/>
      <c r="B41" s="17"/>
      <c r="C41" s="25"/>
      <c r="D41" s="20"/>
      <c r="E41" s="16"/>
      <c r="F41" s="21"/>
      <c r="G41" s="21"/>
      <c r="H41" s="21"/>
      <c r="I41" s="21"/>
      <c r="J41" s="21"/>
      <c r="K41" s="20"/>
      <c r="L41" s="21"/>
      <c r="M41" s="21"/>
      <c r="N41" s="21"/>
      <c r="O41" s="21"/>
      <c r="P41" s="21"/>
      <c r="Q41" s="20"/>
      <c r="R41" s="24"/>
      <c r="S41" s="21"/>
      <c r="T41" s="21"/>
      <c r="U41" s="21"/>
      <c r="V41" s="21"/>
      <c r="W41" s="20"/>
      <c r="X41" s="23"/>
      <c r="Y41" s="23"/>
      <c r="Z41" s="23"/>
      <c r="AA41" s="23"/>
      <c r="AB41" s="23"/>
      <c r="AC41" s="23"/>
      <c r="AD41" s="23"/>
      <c r="AE41" s="26"/>
      <c r="AF41" s="26"/>
      <c r="AG41" s="26"/>
      <c r="AH41" s="26"/>
      <c r="AI41" s="26"/>
      <c r="AJ41" s="26"/>
    </row>
    <row r="42" spans="1:36" ht="18.600000000000001">
      <c r="A42" s="23"/>
      <c r="B42" s="27"/>
      <c r="C42" s="28"/>
      <c r="D42" s="29"/>
      <c r="E42" s="30"/>
      <c r="F42" s="31"/>
      <c r="G42" s="31"/>
      <c r="H42" s="31"/>
      <c r="I42" s="31"/>
      <c r="J42" s="31"/>
      <c r="K42" s="29"/>
      <c r="L42" s="31"/>
      <c r="M42" s="31"/>
      <c r="N42" s="31"/>
      <c r="O42" s="31"/>
      <c r="P42" s="31"/>
      <c r="Q42" s="29"/>
      <c r="R42" s="24"/>
      <c r="S42" s="31"/>
      <c r="T42" s="31"/>
      <c r="U42" s="31"/>
      <c r="V42" s="31"/>
      <c r="W42" s="29"/>
      <c r="X42" s="23"/>
      <c r="Y42" s="23"/>
      <c r="Z42" s="23"/>
      <c r="AA42" s="23"/>
      <c r="AB42" s="23"/>
      <c r="AC42" s="23"/>
      <c r="AD42" s="23"/>
      <c r="AE42" s="26"/>
      <c r="AF42" s="26"/>
      <c r="AG42" s="26"/>
      <c r="AH42" s="26"/>
      <c r="AI42" s="26"/>
      <c r="AJ42" s="26"/>
    </row>
    <row r="43" spans="1:36" ht="18.600000000000001">
      <c r="A43" s="23"/>
      <c r="B43" s="27"/>
      <c r="C43" s="28"/>
      <c r="D43" s="29"/>
      <c r="E43" s="30"/>
      <c r="F43" s="31"/>
      <c r="G43" s="31"/>
      <c r="H43" s="31"/>
      <c r="I43" s="31"/>
      <c r="J43" s="31"/>
      <c r="K43" s="29"/>
      <c r="L43" s="31"/>
      <c r="M43" s="31"/>
      <c r="N43" s="31"/>
      <c r="O43" s="31"/>
      <c r="P43" s="31"/>
      <c r="Q43" s="29"/>
      <c r="R43" s="24"/>
      <c r="S43" s="31"/>
      <c r="T43" s="31"/>
      <c r="U43" s="31"/>
      <c r="V43" s="31"/>
      <c r="W43" s="29"/>
      <c r="X43" s="23"/>
      <c r="Y43" s="23"/>
      <c r="Z43" s="23"/>
      <c r="AA43" s="23"/>
      <c r="AB43" s="23"/>
      <c r="AC43" s="23"/>
      <c r="AD43" s="23"/>
      <c r="AE43" s="26"/>
      <c r="AF43" s="26"/>
      <c r="AG43" s="26"/>
      <c r="AH43" s="26"/>
      <c r="AI43" s="26"/>
      <c r="AJ43" s="26"/>
    </row>
    <row r="44" spans="1:36" ht="18.600000000000001">
      <c r="A44" s="23"/>
      <c r="B44" s="27"/>
      <c r="C44" s="28"/>
      <c r="D44" s="29"/>
      <c r="E44" s="30"/>
      <c r="F44" s="31"/>
      <c r="G44" s="31"/>
      <c r="H44" s="31"/>
      <c r="I44" s="31"/>
      <c r="J44" s="31"/>
      <c r="K44" s="29"/>
      <c r="L44" s="31"/>
      <c r="M44" s="31"/>
      <c r="N44" s="31"/>
      <c r="O44" s="31"/>
      <c r="P44" s="31"/>
      <c r="Q44" s="29"/>
      <c r="R44" s="31"/>
      <c r="S44" s="31"/>
      <c r="T44" s="31"/>
      <c r="U44" s="31"/>
      <c r="V44" s="31"/>
      <c r="W44" s="29"/>
      <c r="X44" s="23"/>
      <c r="Y44" s="23"/>
      <c r="Z44" s="23"/>
      <c r="AA44" s="23"/>
      <c r="AB44" s="23"/>
      <c r="AC44" s="23"/>
      <c r="AD44" s="23"/>
      <c r="AE44" s="26"/>
      <c r="AF44" s="26"/>
      <c r="AG44" s="26"/>
      <c r="AH44" s="26"/>
      <c r="AI44" s="26"/>
      <c r="AJ44" s="26"/>
    </row>
    <row r="45" spans="1:36" ht="18.600000000000001">
      <c r="A45" s="23"/>
      <c r="B45" s="27"/>
      <c r="C45" s="28"/>
      <c r="D45" s="29"/>
      <c r="E45" s="30"/>
      <c r="F45" s="31"/>
      <c r="G45" s="31"/>
      <c r="H45" s="31"/>
      <c r="I45" s="31"/>
      <c r="J45" s="31"/>
      <c r="K45" s="29"/>
      <c r="L45" s="31"/>
      <c r="M45" s="31"/>
      <c r="N45" s="31"/>
      <c r="O45" s="31"/>
      <c r="P45" s="31"/>
      <c r="Q45" s="29"/>
      <c r="R45" s="31"/>
      <c r="S45" s="31"/>
      <c r="T45" s="31"/>
      <c r="U45" s="31"/>
      <c r="V45" s="31"/>
      <c r="W45" s="29"/>
      <c r="X45" s="23"/>
      <c r="Y45" s="23"/>
      <c r="Z45" s="23"/>
      <c r="AA45" s="23"/>
      <c r="AB45" s="23"/>
      <c r="AC45" s="23"/>
      <c r="AD45" s="23"/>
      <c r="AE45" s="26"/>
      <c r="AF45" s="26"/>
      <c r="AG45" s="26"/>
      <c r="AH45" s="26"/>
      <c r="AI45" s="26"/>
      <c r="AJ45" s="26"/>
    </row>
    <row r="46" spans="1:36" ht="18.600000000000001">
      <c r="A46" s="23"/>
      <c r="B46" s="27"/>
      <c r="C46" s="28"/>
      <c r="D46" s="29"/>
      <c r="E46" s="30"/>
      <c r="F46" s="31"/>
      <c r="G46" s="31"/>
      <c r="H46" s="31"/>
      <c r="I46" s="31"/>
      <c r="J46" s="31"/>
      <c r="K46" s="29"/>
      <c r="L46" s="31"/>
      <c r="M46" s="31"/>
      <c r="N46" s="31"/>
      <c r="O46" s="31"/>
      <c r="P46" s="31"/>
      <c r="Q46" s="29"/>
      <c r="R46" s="31"/>
      <c r="S46" s="31"/>
      <c r="T46" s="31"/>
      <c r="U46" s="31"/>
      <c r="V46" s="31"/>
      <c r="W46" s="29"/>
      <c r="X46" s="23"/>
      <c r="Y46" s="23"/>
      <c r="Z46" s="23"/>
      <c r="AA46" s="23"/>
      <c r="AB46" s="23"/>
      <c r="AC46" s="23"/>
      <c r="AD46" s="23"/>
      <c r="AE46" s="26"/>
      <c r="AF46" s="26"/>
      <c r="AG46" s="26"/>
      <c r="AH46" s="26"/>
      <c r="AI46" s="26"/>
      <c r="AJ46" s="26"/>
    </row>
    <row r="47" spans="1:36" ht="18.600000000000001">
      <c r="A47" s="23"/>
      <c r="B47" s="27"/>
      <c r="C47" s="28"/>
      <c r="D47" s="29"/>
      <c r="E47" s="30"/>
      <c r="F47" s="31"/>
      <c r="G47" s="31"/>
      <c r="H47" s="31"/>
      <c r="I47" s="31"/>
      <c r="J47" s="31"/>
      <c r="K47" s="29"/>
      <c r="L47" s="31"/>
      <c r="M47" s="31"/>
      <c r="N47" s="31"/>
      <c r="O47" s="31"/>
      <c r="P47" s="31"/>
      <c r="Q47" s="29"/>
      <c r="R47" s="31"/>
      <c r="S47" s="31"/>
      <c r="T47" s="31"/>
      <c r="U47" s="31"/>
      <c r="V47" s="31"/>
      <c r="W47" s="29"/>
      <c r="X47" s="23"/>
      <c r="Y47" s="23"/>
      <c r="Z47" s="23"/>
      <c r="AA47" s="23"/>
      <c r="AB47" s="23"/>
      <c r="AC47" s="23"/>
      <c r="AD47" s="23"/>
      <c r="AE47" s="26"/>
      <c r="AF47" s="26"/>
      <c r="AG47" s="26"/>
      <c r="AH47" s="26"/>
      <c r="AI47" s="26"/>
      <c r="AJ47" s="26"/>
    </row>
    <row r="48" spans="1:36" ht="18.600000000000001">
      <c r="A48" s="23"/>
      <c r="B48" s="27"/>
      <c r="C48" s="28"/>
      <c r="D48" s="29"/>
      <c r="E48" s="30"/>
      <c r="F48" s="31"/>
      <c r="G48" s="31"/>
      <c r="H48" s="31"/>
      <c r="I48" s="31"/>
      <c r="J48" s="31"/>
      <c r="K48" s="29"/>
      <c r="L48" s="31"/>
      <c r="M48" s="31"/>
      <c r="N48" s="31"/>
      <c r="O48" s="31"/>
      <c r="P48" s="31"/>
      <c r="Q48" s="29"/>
      <c r="R48" s="31"/>
      <c r="S48" s="31"/>
      <c r="T48" s="31"/>
      <c r="U48" s="31"/>
      <c r="V48" s="31"/>
      <c r="W48" s="29"/>
      <c r="X48" s="23"/>
      <c r="Y48" s="23"/>
      <c r="Z48" s="23"/>
      <c r="AA48" s="23"/>
      <c r="AB48" s="23"/>
      <c r="AC48" s="23"/>
      <c r="AD48" s="23"/>
      <c r="AE48" s="26"/>
      <c r="AF48" s="26"/>
      <c r="AG48" s="26"/>
      <c r="AH48" s="26"/>
      <c r="AI48" s="26"/>
      <c r="AJ48" s="26"/>
    </row>
    <row r="49" spans="1:36" ht="18.600000000000001">
      <c r="A49" s="23"/>
      <c r="B49" s="27"/>
      <c r="C49" s="28"/>
      <c r="D49" s="29"/>
      <c r="E49" s="30"/>
      <c r="F49" s="31"/>
      <c r="G49" s="31"/>
      <c r="H49" s="31"/>
      <c r="I49" s="31"/>
      <c r="J49" s="31"/>
      <c r="K49" s="29"/>
      <c r="L49" s="31"/>
      <c r="M49" s="31"/>
      <c r="N49" s="31"/>
      <c r="O49" s="31"/>
      <c r="P49" s="31"/>
      <c r="Q49" s="29"/>
      <c r="R49" s="31"/>
      <c r="S49" s="31"/>
      <c r="T49" s="31"/>
      <c r="U49" s="31"/>
      <c r="V49" s="31"/>
      <c r="W49" s="29"/>
      <c r="X49" s="23"/>
      <c r="Y49" s="23"/>
      <c r="Z49" s="23"/>
      <c r="AA49" s="23"/>
      <c r="AB49" s="23"/>
      <c r="AC49" s="23"/>
      <c r="AD49" s="23"/>
      <c r="AE49" s="26"/>
      <c r="AF49" s="26"/>
      <c r="AG49" s="26"/>
      <c r="AH49" s="26"/>
      <c r="AI49" s="26"/>
      <c r="AJ49" s="26"/>
    </row>
    <row r="50" spans="1:36" ht="18.600000000000001">
      <c r="A50" s="23"/>
      <c r="B50" s="27"/>
      <c r="C50" s="28"/>
      <c r="D50" s="29"/>
      <c r="E50" s="30"/>
      <c r="F50" s="31"/>
      <c r="G50" s="31"/>
      <c r="H50" s="31"/>
      <c r="I50" s="31"/>
      <c r="J50" s="31"/>
      <c r="K50" s="29"/>
      <c r="L50" s="31"/>
      <c r="M50" s="31"/>
      <c r="N50" s="31"/>
      <c r="O50" s="31"/>
      <c r="P50" s="31"/>
      <c r="Q50" s="29"/>
      <c r="R50" s="31"/>
      <c r="S50" s="31"/>
      <c r="T50" s="31"/>
      <c r="U50" s="31"/>
      <c r="V50" s="31"/>
      <c r="W50" s="29"/>
      <c r="X50" s="23"/>
      <c r="Y50" s="23"/>
      <c r="Z50" s="23"/>
      <c r="AA50" s="23"/>
      <c r="AB50" s="23"/>
      <c r="AC50" s="23"/>
      <c r="AD50" s="23"/>
      <c r="AE50" s="26"/>
      <c r="AF50" s="26"/>
      <c r="AG50" s="26"/>
      <c r="AH50" s="26"/>
      <c r="AI50" s="26"/>
      <c r="AJ50" s="26"/>
    </row>
    <row r="51" spans="1:36" ht="18.600000000000001">
      <c r="A51" s="23"/>
      <c r="B51" s="27"/>
      <c r="C51" s="28"/>
      <c r="D51" s="29"/>
      <c r="E51" s="30"/>
      <c r="F51" s="31"/>
      <c r="G51" s="31"/>
      <c r="H51" s="31"/>
      <c r="I51" s="31"/>
      <c r="J51" s="31"/>
      <c r="K51" s="29"/>
      <c r="L51" s="31"/>
      <c r="M51" s="31"/>
      <c r="N51" s="31"/>
      <c r="O51" s="31"/>
      <c r="P51" s="31"/>
      <c r="Q51" s="29"/>
      <c r="R51" s="31"/>
      <c r="S51" s="31"/>
      <c r="T51" s="31"/>
      <c r="U51" s="31"/>
      <c r="V51" s="31"/>
      <c r="W51" s="29"/>
      <c r="X51" s="23"/>
      <c r="Y51" s="23"/>
      <c r="Z51" s="23"/>
      <c r="AA51" s="23"/>
      <c r="AB51" s="23"/>
      <c r="AC51" s="23"/>
      <c r="AD51" s="23"/>
      <c r="AE51" s="26"/>
      <c r="AF51" s="26"/>
      <c r="AG51" s="26"/>
      <c r="AH51" s="26"/>
      <c r="AI51" s="26"/>
      <c r="AJ51" s="26"/>
    </row>
    <row r="52" spans="1:36" ht="18.600000000000001">
      <c r="A52" s="23"/>
      <c r="B52" s="27"/>
      <c r="C52" s="28"/>
      <c r="D52" s="29"/>
      <c r="E52" s="30"/>
      <c r="F52" s="31"/>
      <c r="G52" s="31"/>
      <c r="H52" s="31"/>
      <c r="I52" s="31"/>
      <c r="J52" s="31"/>
      <c r="K52" s="29"/>
      <c r="L52" s="31"/>
      <c r="M52" s="31"/>
      <c r="N52" s="31"/>
      <c r="O52" s="31"/>
      <c r="P52" s="31"/>
      <c r="Q52" s="29"/>
      <c r="R52" s="31"/>
      <c r="S52" s="31"/>
      <c r="T52" s="31"/>
      <c r="U52" s="31"/>
      <c r="V52" s="31"/>
      <c r="W52" s="29"/>
      <c r="X52" s="23"/>
      <c r="Y52" s="23"/>
      <c r="Z52" s="23"/>
      <c r="AA52" s="23"/>
      <c r="AB52" s="23"/>
      <c r="AC52" s="23"/>
      <c r="AD52" s="23"/>
      <c r="AE52" s="26"/>
      <c r="AF52" s="26"/>
      <c r="AG52" s="26"/>
      <c r="AH52" s="26"/>
      <c r="AI52" s="26"/>
      <c r="AJ52" s="26"/>
    </row>
    <row r="53" spans="1:3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6"/>
      <c r="AF53" s="26"/>
      <c r="AG53" s="26"/>
      <c r="AH53" s="26"/>
      <c r="AI53" s="26"/>
      <c r="AJ53" s="26"/>
    </row>
    <row r="54" spans="1:3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6"/>
      <c r="AF54" s="26"/>
      <c r="AG54" s="26"/>
      <c r="AH54" s="26"/>
      <c r="AI54" s="26"/>
      <c r="AJ54" s="26"/>
    </row>
    <row r="55" spans="1:3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6"/>
      <c r="AF55" s="26"/>
      <c r="AG55" s="26"/>
      <c r="AH55" s="26"/>
      <c r="AI55" s="26"/>
      <c r="AJ55" s="26"/>
    </row>
    <row r="56" spans="1:3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6"/>
      <c r="AF56" s="26"/>
      <c r="AG56" s="26"/>
      <c r="AH56" s="26"/>
      <c r="AI56" s="26"/>
      <c r="AJ56" s="26"/>
    </row>
    <row r="57" spans="1:3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6"/>
      <c r="AF57" s="26"/>
      <c r="AG57" s="26"/>
      <c r="AH57" s="26"/>
      <c r="AI57" s="26"/>
      <c r="AJ57" s="26"/>
    </row>
    <row r="58" spans="1:3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  <c r="AF58" s="26"/>
      <c r="AG58" s="26"/>
      <c r="AH58" s="26"/>
      <c r="AI58" s="26"/>
      <c r="AJ58" s="26"/>
    </row>
    <row r="59" spans="1:3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6"/>
      <c r="AF59" s="26"/>
      <c r="AG59" s="26"/>
      <c r="AH59" s="26"/>
      <c r="AI59" s="26"/>
      <c r="AJ59" s="26"/>
    </row>
    <row r="60" spans="1:3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6"/>
      <c r="AF60" s="26"/>
      <c r="AG60" s="26"/>
      <c r="AH60" s="26"/>
      <c r="AI60" s="26"/>
      <c r="AJ60" s="26"/>
    </row>
    <row r="61" spans="1:3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6"/>
      <c r="AF61" s="26"/>
      <c r="AG61" s="26"/>
      <c r="AH61" s="26"/>
      <c r="AI61" s="26"/>
      <c r="AJ61" s="26"/>
    </row>
    <row r="62" spans="1:3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6"/>
      <c r="AF62" s="26"/>
      <c r="AG62" s="26"/>
      <c r="AH62" s="26"/>
      <c r="AI62" s="26"/>
      <c r="AJ62" s="26"/>
    </row>
    <row r="63" spans="1:3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6"/>
      <c r="AF63" s="26"/>
      <c r="AG63" s="26"/>
      <c r="AH63" s="26"/>
      <c r="AI63" s="26"/>
      <c r="AJ63" s="26"/>
    </row>
    <row r="64" spans="1:3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6"/>
      <c r="AF64" s="26"/>
      <c r="AG64" s="26"/>
      <c r="AH64" s="26"/>
      <c r="AI64" s="26"/>
      <c r="AJ64" s="26"/>
    </row>
    <row r="65" spans="1:3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6"/>
      <c r="AF65" s="26"/>
      <c r="AG65" s="26"/>
      <c r="AH65" s="26"/>
      <c r="AI65" s="26"/>
      <c r="AJ65" s="26"/>
    </row>
    <row r="66" spans="1:3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6"/>
      <c r="AF66" s="26"/>
      <c r="AG66" s="26"/>
      <c r="AH66" s="26"/>
      <c r="AI66" s="26"/>
      <c r="AJ66" s="26"/>
    </row>
  </sheetData>
  <sortState xmlns:xlrd2="http://schemas.microsoft.com/office/spreadsheetml/2017/richdata2" ref="C3:AC35">
    <sortCondition descending="1" ref="E3:E35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9"/>
  <sheetViews>
    <sheetView workbookViewId="0">
      <selection activeCell="B41" sqref="B41"/>
    </sheetView>
  </sheetViews>
  <sheetFormatPr defaultColWidth="9.109375" defaultRowHeight="14.4"/>
  <cols>
    <col min="1" max="1" width="4.44140625" style="97" customWidth="1"/>
    <col min="2" max="2" width="27.88671875" style="97" customWidth="1"/>
    <col min="3" max="3" width="11.88671875" style="97" customWidth="1"/>
    <col min="4" max="4" width="22.109375" style="97" bestFit="1" customWidth="1"/>
    <col min="5" max="5" width="19" style="97" bestFit="1" customWidth="1"/>
    <col min="6" max="6" width="23.6640625" style="97" bestFit="1" customWidth="1"/>
    <col min="7" max="7" width="4.6640625" style="97" customWidth="1"/>
    <col min="8" max="10" width="9.109375" style="97"/>
    <col min="11" max="11" width="1.6640625" style="97" customWidth="1"/>
    <col min="12" max="16384" width="9.109375" style="97"/>
  </cols>
  <sheetData>
    <row r="1" spans="1:19" ht="27.6">
      <c r="A1" s="366" t="s">
        <v>87</v>
      </c>
      <c r="B1" s="366"/>
      <c r="C1" s="366"/>
      <c r="D1" s="366"/>
      <c r="E1" s="366"/>
      <c r="F1" s="366"/>
      <c r="G1" s="135"/>
      <c r="H1" s="84"/>
      <c r="I1" s="84"/>
      <c r="J1" s="84"/>
      <c r="K1" s="96"/>
      <c r="L1" s="96"/>
      <c r="M1" s="96"/>
      <c r="N1" s="96"/>
      <c r="O1" s="96"/>
      <c r="P1" s="96"/>
      <c r="Q1" s="96"/>
      <c r="R1" s="96"/>
      <c r="S1" s="96"/>
    </row>
    <row r="2" spans="1:19" ht="18.899999999999999" customHeight="1">
      <c r="A2" s="124"/>
      <c r="B2" s="125" t="s">
        <v>46</v>
      </c>
      <c r="C2" s="126" t="s">
        <v>67</v>
      </c>
      <c r="D2" s="127" t="s">
        <v>90</v>
      </c>
      <c r="E2" s="128" t="s">
        <v>53</v>
      </c>
      <c r="F2" s="128" t="s">
        <v>91</v>
      </c>
      <c r="G2" s="136"/>
      <c r="H2" s="390" t="s">
        <v>101</v>
      </c>
      <c r="I2" s="391"/>
      <c r="J2" s="391"/>
      <c r="K2" s="392"/>
      <c r="L2" s="393"/>
      <c r="M2" s="96"/>
      <c r="N2" s="96"/>
      <c r="O2" s="96"/>
      <c r="P2" s="96"/>
      <c r="Q2" s="96"/>
      <c r="R2" s="96"/>
      <c r="S2" s="96"/>
    </row>
    <row r="3" spans="1:19" ht="18.899999999999999" customHeight="1">
      <c r="A3" s="64">
        <v>1</v>
      </c>
      <c r="B3" s="119" t="s">
        <v>43</v>
      </c>
      <c r="C3" s="73">
        <v>73</v>
      </c>
      <c r="D3" s="129">
        <v>145.35714285714286</v>
      </c>
      <c r="E3" s="65">
        <v>1482</v>
      </c>
      <c r="F3" s="121">
        <v>1471</v>
      </c>
      <c r="G3" s="137"/>
      <c r="H3" s="394" t="s">
        <v>56</v>
      </c>
      <c r="I3" s="395"/>
      <c r="J3" s="395"/>
      <c r="K3" s="396"/>
      <c r="L3" s="397"/>
      <c r="M3" s="96"/>
      <c r="N3" s="96"/>
      <c r="O3" s="96"/>
      <c r="P3" s="96"/>
      <c r="Q3" s="96"/>
      <c r="R3" s="96"/>
      <c r="S3" s="96"/>
    </row>
    <row r="4" spans="1:19" ht="18.899999999999999" customHeight="1">
      <c r="A4" s="64">
        <v>2</v>
      </c>
      <c r="B4" s="119" t="s">
        <v>72</v>
      </c>
      <c r="C4" s="73">
        <v>69</v>
      </c>
      <c r="D4" s="129">
        <v>143.56666666666666</v>
      </c>
      <c r="E4" s="65">
        <v>1462</v>
      </c>
      <c r="F4" s="121">
        <v>1448</v>
      </c>
      <c r="G4" s="138"/>
      <c r="H4" s="84"/>
      <c r="I4" s="84"/>
      <c r="J4" s="84"/>
      <c r="K4" s="96"/>
      <c r="L4" s="96"/>
      <c r="M4" s="96"/>
      <c r="N4" s="96"/>
      <c r="O4" s="96"/>
      <c r="P4" s="96"/>
      <c r="Q4" s="96"/>
      <c r="R4" s="96"/>
      <c r="S4" s="96"/>
    </row>
    <row r="5" spans="1:19" ht="18.899999999999999" customHeight="1">
      <c r="A5" s="64">
        <v>3</v>
      </c>
      <c r="B5" s="119" t="s">
        <v>33</v>
      </c>
      <c r="C5" s="73">
        <v>67</v>
      </c>
      <c r="D5" s="129">
        <v>143.14285714285714</v>
      </c>
      <c r="E5" s="65">
        <v>1456</v>
      </c>
      <c r="F5" s="121">
        <v>1454</v>
      </c>
      <c r="G5" s="138"/>
      <c r="H5" s="84"/>
      <c r="I5" s="84"/>
      <c r="J5" s="84"/>
      <c r="K5" s="96"/>
      <c r="L5" s="96"/>
      <c r="M5" s="96"/>
      <c r="N5" s="96"/>
      <c r="O5" s="96"/>
      <c r="P5" s="96"/>
      <c r="Q5" s="96"/>
      <c r="R5" s="96"/>
      <c r="S5" s="96"/>
    </row>
    <row r="6" spans="1:19" ht="18.899999999999999" customHeight="1">
      <c r="A6" s="64">
        <v>4</v>
      </c>
      <c r="B6" s="119" t="s">
        <v>48</v>
      </c>
      <c r="C6" s="73">
        <v>66</v>
      </c>
      <c r="D6" s="129">
        <v>144.07142857142858</v>
      </c>
      <c r="E6" s="65">
        <v>1463</v>
      </c>
      <c r="F6" s="121">
        <v>1463</v>
      </c>
      <c r="G6" s="138"/>
      <c r="H6" s="84"/>
      <c r="I6" s="84"/>
      <c r="J6" s="84"/>
      <c r="K6" s="96"/>
      <c r="L6" s="96"/>
      <c r="M6" s="96"/>
      <c r="N6" s="96"/>
      <c r="O6" s="96"/>
      <c r="P6" s="96"/>
      <c r="Q6" s="96"/>
      <c r="R6" s="96"/>
      <c r="S6" s="96"/>
    </row>
    <row r="7" spans="1:19" ht="18.899999999999999" customHeight="1">
      <c r="A7" s="64">
        <v>5</v>
      </c>
      <c r="B7" s="119" t="s">
        <v>24</v>
      </c>
      <c r="C7" s="93">
        <v>54</v>
      </c>
      <c r="D7" s="129">
        <v>140.97999999999999</v>
      </c>
      <c r="E7" s="65">
        <v>1445</v>
      </c>
      <c r="F7" s="121">
        <v>1445</v>
      </c>
      <c r="G7" s="138"/>
      <c r="H7" s="84"/>
      <c r="I7" s="84"/>
      <c r="J7" s="84"/>
      <c r="K7" s="96"/>
      <c r="L7" s="96"/>
      <c r="M7" s="96"/>
      <c r="N7" s="96"/>
      <c r="O7" s="96"/>
      <c r="P7" s="96"/>
      <c r="Q7" s="96"/>
      <c r="R7" s="96"/>
      <c r="S7" s="96"/>
    </row>
    <row r="8" spans="1:19" ht="18.899999999999999" customHeight="1">
      <c r="A8" s="64">
        <v>6</v>
      </c>
      <c r="B8" s="130" t="s">
        <v>25</v>
      </c>
      <c r="C8" s="73">
        <v>50</v>
      </c>
      <c r="D8" s="129">
        <v>144.71428571428572</v>
      </c>
      <c r="E8" s="65">
        <v>1498</v>
      </c>
      <c r="F8" s="121">
        <v>1480</v>
      </c>
      <c r="G8" s="138"/>
      <c r="H8" s="84"/>
      <c r="I8" s="84"/>
      <c r="J8" s="84"/>
      <c r="K8" s="96"/>
      <c r="L8" s="96"/>
      <c r="M8" s="96"/>
      <c r="N8" s="96"/>
      <c r="O8" s="96"/>
      <c r="P8" s="96"/>
      <c r="Q8" s="96"/>
      <c r="R8" s="96"/>
      <c r="S8" s="96"/>
    </row>
    <row r="9" spans="1:19" ht="18.899999999999999" customHeight="1">
      <c r="A9" s="64">
        <v>7</v>
      </c>
      <c r="B9" s="119" t="s">
        <v>23</v>
      </c>
      <c r="C9" s="73">
        <v>46</v>
      </c>
      <c r="D9" s="129">
        <v>141.54</v>
      </c>
      <c r="E9" s="65">
        <v>1457</v>
      </c>
      <c r="F9" s="121">
        <v>1445</v>
      </c>
      <c r="G9" s="138"/>
      <c r="H9" s="84"/>
      <c r="I9" s="84"/>
      <c r="J9" s="84"/>
      <c r="K9" s="96"/>
      <c r="L9" s="96"/>
      <c r="M9" s="96"/>
      <c r="N9" s="96"/>
      <c r="O9" s="96"/>
      <c r="P9" s="96"/>
      <c r="Q9" s="96"/>
      <c r="R9" s="96"/>
      <c r="S9" s="96"/>
    </row>
    <row r="10" spans="1:19" ht="18.899999999999999" customHeight="1">
      <c r="A10" s="64">
        <v>8</v>
      </c>
      <c r="B10" s="119" t="s">
        <v>22</v>
      </c>
      <c r="C10" s="73">
        <v>40</v>
      </c>
      <c r="D10" s="129">
        <v>140.24285714285713</v>
      </c>
      <c r="E10" s="65">
        <v>1455</v>
      </c>
      <c r="F10" s="121">
        <v>1420</v>
      </c>
      <c r="G10" s="138"/>
      <c r="H10" s="84"/>
      <c r="I10" s="84"/>
      <c r="J10" s="84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8.899999999999999" customHeight="1">
      <c r="A11" s="64">
        <v>9</v>
      </c>
      <c r="B11" s="119" t="s">
        <v>44</v>
      </c>
      <c r="C11" s="73">
        <v>33</v>
      </c>
      <c r="D11" s="129">
        <v>144.9</v>
      </c>
      <c r="E11" s="65">
        <v>1478</v>
      </c>
      <c r="F11" s="121">
        <v>1463</v>
      </c>
      <c r="G11" s="138"/>
      <c r="H11" s="84"/>
      <c r="I11" s="84"/>
      <c r="J11" s="84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18.899999999999999" customHeight="1">
      <c r="A12" s="66"/>
      <c r="B12" s="44"/>
      <c r="C12" s="45"/>
      <c r="D12" s="67"/>
      <c r="E12" s="46"/>
      <c r="F12" s="47"/>
      <c r="G12" s="138"/>
      <c r="H12" s="84"/>
      <c r="I12" s="84"/>
      <c r="J12" s="84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8.899999999999999" customHeight="1">
      <c r="A13" s="68"/>
      <c r="B13" s="125" t="s">
        <v>0</v>
      </c>
      <c r="C13" s="126" t="s">
        <v>67</v>
      </c>
      <c r="D13" s="127" t="s">
        <v>90</v>
      </c>
      <c r="E13" s="128" t="s">
        <v>53</v>
      </c>
      <c r="F13" s="128" t="s">
        <v>91</v>
      </c>
      <c r="G13" s="136"/>
      <c r="H13" s="84"/>
      <c r="I13" s="84"/>
      <c r="J13" s="84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8.899999999999999" customHeight="1">
      <c r="A14" s="64">
        <v>1</v>
      </c>
      <c r="B14" s="119" t="s">
        <v>27</v>
      </c>
      <c r="C14" s="93">
        <v>64</v>
      </c>
      <c r="D14" s="69">
        <v>139.15714285714284</v>
      </c>
      <c r="E14" s="70">
        <v>1435</v>
      </c>
      <c r="F14" s="121">
        <v>1409</v>
      </c>
      <c r="G14" s="83"/>
      <c r="H14" s="84"/>
      <c r="I14" s="84"/>
      <c r="J14" s="84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8.899999999999999" customHeight="1">
      <c r="A15" s="64">
        <v>2</v>
      </c>
      <c r="B15" s="119" t="s">
        <v>54</v>
      </c>
      <c r="C15" s="73">
        <v>62</v>
      </c>
      <c r="D15" s="69">
        <v>137.84285714285716</v>
      </c>
      <c r="E15" s="70">
        <v>1433</v>
      </c>
      <c r="F15" s="121">
        <v>1399</v>
      </c>
      <c r="G15" s="83"/>
      <c r="H15" s="84"/>
      <c r="I15" s="84"/>
      <c r="J15" s="84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8.899999999999999" customHeight="1">
      <c r="A16" s="64">
        <v>3</v>
      </c>
      <c r="B16" s="119" t="s">
        <v>28</v>
      </c>
      <c r="C16" s="93">
        <v>62</v>
      </c>
      <c r="D16" s="69">
        <v>138.72857142857143</v>
      </c>
      <c r="E16" s="70">
        <v>1450</v>
      </c>
      <c r="F16" s="121">
        <v>1404</v>
      </c>
      <c r="G16" s="83"/>
      <c r="H16" s="84"/>
      <c r="I16" s="84"/>
      <c r="J16" s="84"/>
      <c r="K16" s="96"/>
      <c r="L16" s="349"/>
      <c r="M16" s="96"/>
      <c r="N16" s="96"/>
      <c r="O16" s="96"/>
      <c r="P16" s="96"/>
      <c r="Q16" s="96"/>
      <c r="R16" s="96"/>
      <c r="S16" s="96"/>
    </row>
    <row r="17" spans="1:19" ht="18.899999999999999" customHeight="1">
      <c r="A17" s="64">
        <v>4</v>
      </c>
      <c r="B17" s="119" t="s">
        <v>49</v>
      </c>
      <c r="C17" s="93">
        <v>56</v>
      </c>
      <c r="D17" s="69">
        <v>132.05714285714285</v>
      </c>
      <c r="E17" s="70">
        <v>1369</v>
      </c>
      <c r="F17" s="121">
        <v>1361</v>
      </c>
      <c r="G17" s="83"/>
      <c r="H17" s="84"/>
      <c r="I17" s="84"/>
      <c r="J17" s="84"/>
      <c r="K17" s="96"/>
      <c r="L17" s="84"/>
      <c r="M17" s="96"/>
      <c r="N17" s="96"/>
      <c r="O17" s="96"/>
      <c r="P17" s="96"/>
      <c r="Q17" s="96"/>
      <c r="R17" s="96"/>
      <c r="S17" s="96"/>
    </row>
    <row r="18" spans="1:19" ht="18.899999999999999" customHeight="1">
      <c r="A18" s="64">
        <v>5</v>
      </c>
      <c r="B18" s="119" t="s">
        <v>12</v>
      </c>
      <c r="C18" s="73">
        <v>55</v>
      </c>
      <c r="D18" s="69">
        <v>136.92857142857142</v>
      </c>
      <c r="E18" s="70">
        <v>1421</v>
      </c>
      <c r="F18" s="133">
        <v>1396</v>
      </c>
      <c r="G18" s="83"/>
      <c r="H18" s="84"/>
      <c r="I18" s="84"/>
      <c r="J18" s="84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8.899999999999999" customHeight="1">
      <c r="A19" s="64">
        <v>6</v>
      </c>
      <c r="B19" s="119" t="s">
        <v>85</v>
      </c>
      <c r="C19" s="73">
        <v>54</v>
      </c>
      <c r="D19" s="69">
        <v>137.98571428571429</v>
      </c>
      <c r="E19" s="70">
        <v>1424</v>
      </c>
      <c r="F19" s="121">
        <v>1395</v>
      </c>
      <c r="G19" s="83"/>
      <c r="H19" s="84"/>
      <c r="I19" s="84"/>
      <c r="J19" s="84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8.899999999999999" customHeight="1">
      <c r="A20" s="64">
        <v>7</v>
      </c>
      <c r="B20" s="119" t="s">
        <v>32</v>
      </c>
      <c r="C20" s="73">
        <v>52</v>
      </c>
      <c r="D20" s="69">
        <v>134.38571428571427</v>
      </c>
      <c r="E20" s="70">
        <v>1412</v>
      </c>
      <c r="F20" s="121">
        <v>1365</v>
      </c>
      <c r="G20" s="83"/>
      <c r="H20" s="84"/>
      <c r="I20" s="84"/>
      <c r="J20" s="84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8.899999999999999" customHeight="1">
      <c r="A21" s="64">
        <v>8</v>
      </c>
      <c r="B21" s="119" t="s">
        <v>26</v>
      </c>
      <c r="C21" s="73">
        <v>47</v>
      </c>
      <c r="D21" s="69">
        <v>132.91428571428571</v>
      </c>
      <c r="E21" s="70">
        <v>1413</v>
      </c>
      <c r="F21" s="121">
        <v>1362</v>
      </c>
      <c r="G21" s="83"/>
      <c r="H21" s="84"/>
      <c r="I21" s="84"/>
      <c r="J21" s="84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8.899999999999999" customHeight="1">
      <c r="A22" s="64">
        <v>9</v>
      </c>
      <c r="B22" s="119" t="s">
        <v>3</v>
      </c>
      <c r="C22" s="73">
        <v>40</v>
      </c>
      <c r="D22" s="69">
        <v>132.84285714285716</v>
      </c>
      <c r="E22" s="70">
        <v>1434</v>
      </c>
      <c r="F22" s="121">
        <v>1352</v>
      </c>
      <c r="G22" s="83"/>
      <c r="H22" s="84"/>
      <c r="I22" s="84"/>
      <c r="J22" s="84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8.899999999999999" customHeight="1">
      <c r="A23" s="64">
        <v>10</v>
      </c>
      <c r="B23" s="119" t="s">
        <v>4</v>
      </c>
      <c r="C23" s="73">
        <v>39</v>
      </c>
      <c r="D23" s="69">
        <v>132.04285714285714</v>
      </c>
      <c r="E23" s="70">
        <v>1422</v>
      </c>
      <c r="F23" s="121">
        <v>1352</v>
      </c>
      <c r="G23" s="83"/>
      <c r="H23" s="84"/>
      <c r="I23" s="84"/>
      <c r="J23" s="84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18.899999999999999" customHeight="1">
      <c r="A24" s="64">
        <v>11</v>
      </c>
      <c r="B24" s="122" t="s">
        <v>73</v>
      </c>
      <c r="C24" s="94">
        <v>34</v>
      </c>
      <c r="D24" s="69">
        <v>134.84285714285716</v>
      </c>
      <c r="E24" s="134">
        <v>1445</v>
      </c>
      <c r="F24" s="123">
        <v>1376</v>
      </c>
      <c r="G24" s="83"/>
      <c r="H24" s="84"/>
      <c r="I24" s="84"/>
      <c r="J24" s="84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18.899999999999999" customHeight="1">
      <c r="A25" s="64">
        <v>12</v>
      </c>
      <c r="B25" s="122" t="s">
        <v>71</v>
      </c>
      <c r="C25" s="53">
        <v>4</v>
      </c>
      <c r="D25" s="131">
        <v>129</v>
      </c>
      <c r="E25" s="132">
        <v>1367</v>
      </c>
      <c r="F25" s="123">
        <v>1290</v>
      </c>
      <c r="G25" s="83"/>
      <c r="H25" s="84"/>
      <c r="I25" s="84"/>
      <c r="J25" s="84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8.899999999999999" customHeight="1">
      <c r="A26" s="64"/>
      <c r="B26" s="48"/>
      <c r="C26" s="49"/>
      <c r="D26" s="67"/>
      <c r="E26" s="50"/>
      <c r="F26" s="51"/>
      <c r="G26" s="83"/>
      <c r="H26" s="84"/>
      <c r="I26" s="84"/>
      <c r="J26" s="84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8.899999999999999" customHeight="1">
      <c r="A27" s="71"/>
      <c r="B27" s="125" t="s">
        <v>6</v>
      </c>
      <c r="C27" s="126" t="s">
        <v>67</v>
      </c>
      <c r="D27" s="127" t="s">
        <v>90</v>
      </c>
      <c r="E27" s="128" t="s">
        <v>53</v>
      </c>
      <c r="F27" s="128" t="s">
        <v>91</v>
      </c>
      <c r="G27" s="83"/>
      <c r="H27" s="84"/>
      <c r="I27" s="84"/>
      <c r="J27" s="84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8.899999999999999" customHeight="1">
      <c r="A28" s="64">
        <v>1</v>
      </c>
      <c r="B28" s="119" t="s">
        <v>47</v>
      </c>
      <c r="C28" s="73">
        <v>70</v>
      </c>
      <c r="D28" s="69">
        <v>129.62857142857143</v>
      </c>
      <c r="E28" s="70">
        <v>1337</v>
      </c>
      <c r="F28" s="121">
        <v>1329</v>
      </c>
      <c r="G28" s="83"/>
      <c r="H28" s="84"/>
      <c r="I28" s="84"/>
      <c r="J28" s="84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8.899999999999999" customHeight="1">
      <c r="A29" s="64">
        <v>2</v>
      </c>
      <c r="B29" s="119" t="s">
        <v>70</v>
      </c>
      <c r="C29" s="73">
        <v>62</v>
      </c>
      <c r="D29" s="69">
        <v>123.86</v>
      </c>
      <c r="E29" s="70">
        <v>1287</v>
      </c>
      <c r="F29" s="121">
        <v>1251</v>
      </c>
      <c r="G29" s="83"/>
      <c r="H29" s="84"/>
      <c r="I29" s="84"/>
      <c r="J29" s="84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8.899999999999999" customHeight="1">
      <c r="A30" s="64">
        <v>3</v>
      </c>
      <c r="B30" s="119" t="s">
        <v>29</v>
      </c>
      <c r="C30" s="73">
        <v>56</v>
      </c>
      <c r="D30" s="69">
        <v>124.41428571428571</v>
      </c>
      <c r="E30" s="70">
        <v>1289</v>
      </c>
      <c r="F30" s="121">
        <v>1283</v>
      </c>
      <c r="G30" s="83"/>
      <c r="H30" s="84"/>
      <c r="I30" s="84"/>
      <c r="J30" s="84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8.899999999999999" customHeight="1">
      <c r="A31" s="64">
        <v>4</v>
      </c>
      <c r="B31" s="119" t="s">
        <v>30</v>
      </c>
      <c r="C31" s="73">
        <v>55</v>
      </c>
      <c r="D31" s="69">
        <v>125.67142857142858</v>
      </c>
      <c r="E31" s="70">
        <v>1302</v>
      </c>
      <c r="F31" s="121">
        <v>1294</v>
      </c>
      <c r="G31" s="83"/>
      <c r="H31" s="84"/>
      <c r="I31" s="84"/>
      <c r="J31" s="84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8.899999999999999" customHeight="1">
      <c r="A32" s="64">
        <v>5</v>
      </c>
      <c r="B32" s="119" t="s">
        <v>31</v>
      </c>
      <c r="C32" s="73">
        <v>48</v>
      </c>
      <c r="D32" s="69">
        <v>123.575</v>
      </c>
      <c r="E32" s="72">
        <v>1251</v>
      </c>
      <c r="F32" s="121">
        <v>1251</v>
      </c>
      <c r="G32" s="83"/>
      <c r="H32" s="84"/>
      <c r="I32" s="84"/>
      <c r="J32" s="84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8.899999999999999" customHeight="1">
      <c r="A33" s="64">
        <v>6</v>
      </c>
      <c r="B33" s="119" t="s">
        <v>84</v>
      </c>
      <c r="C33" s="73">
        <v>46</v>
      </c>
      <c r="D33" s="69">
        <v>119.31428571428572</v>
      </c>
      <c r="E33" s="72">
        <v>1266</v>
      </c>
      <c r="F33" s="121">
        <v>1244</v>
      </c>
      <c r="G33" s="83"/>
      <c r="H33" s="84"/>
      <c r="I33" s="84"/>
      <c r="J33" s="84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8.899999999999999" customHeight="1">
      <c r="A34" s="64">
        <v>7</v>
      </c>
      <c r="B34" s="119" t="s">
        <v>57</v>
      </c>
      <c r="C34" s="73">
        <v>36</v>
      </c>
      <c r="D34" s="69">
        <v>121.26</v>
      </c>
      <c r="E34" s="72">
        <v>1274</v>
      </c>
      <c r="F34" s="121">
        <v>1274</v>
      </c>
      <c r="G34" s="83"/>
      <c r="H34" s="84"/>
      <c r="I34" s="84"/>
      <c r="J34" s="84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8.899999999999999" customHeight="1">
      <c r="A35" s="64">
        <v>8</v>
      </c>
      <c r="B35" s="119" t="s">
        <v>35</v>
      </c>
      <c r="C35" s="73">
        <v>32</v>
      </c>
      <c r="D35" s="69">
        <v>116.68</v>
      </c>
      <c r="E35" s="72">
        <v>1284</v>
      </c>
      <c r="F35" s="121">
        <v>1195</v>
      </c>
      <c r="G35" s="83"/>
      <c r="H35" s="84"/>
      <c r="I35" s="84"/>
      <c r="J35" s="84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8.600000000000001">
      <c r="A36" s="50"/>
      <c r="B36" s="139"/>
      <c r="C36" s="102"/>
      <c r="D36" s="103"/>
      <c r="E36" s="140"/>
      <c r="F36" s="141"/>
      <c r="G36" s="83"/>
      <c r="H36" s="84"/>
      <c r="I36" s="84"/>
      <c r="J36" s="84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8.600000000000001">
      <c r="A37" s="104"/>
      <c r="B37" s="105"/>
      <c r="C37" s="92"/>
      <c r="D37" s="142"/>
      <c r="E37" s="143"/>
      <c r="F37" s="144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8.600000000000001">
      <c r="A38" s="104"/>
      <c r="B38" s="105"/>
      <c r="C38" s="107"/>
      <c r="D38" s="142"/>
      <c r="E38" s="143"/>
      <c r="F38" s="144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8.600000000000001">
      <c r="A39" s="104"/>
      <c r="B39" s="105"/>
      <c r="C39" s="107"/>
      <c r="D39" s="142"/>
      <c r="E39" s="143"/>
      <c r="F39" s="144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8.600000000000001">
      <c r="A40" s="104"/>
      <c r="B40" s="105"/>
      <c r="C40" s="107"/>
      <c r="D40" s="142"/>
      <c r="E40" s="143"/>
      <c r="F40" s="144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8.600000000000001">
      <c r="A41" s="104"/>
      <c r="B41" s="105"/>
      <c r="C41" s="107"/>
      <c r="D41" s="142"/>
      <c r="E41" s="143"/>
      <c r="F41" s="144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8.600000000000001">
      <c r="A42" s="104"/>
      <c r="B42" s="105"/>
      <c r="C42" s="107"/>
      <c r="D42" s="142"/>
      <c r="E42" s="143"/>
      <c r="F42" s="144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8.600000000000001">
      <c r="A43" s="104"/>
      <c r="B43" s="105"/>
      <c r="C43" s="92"/>
      <c r="D43" s="142"/>
      <c r="E43" s="143"/>
      <c r="F43" s="144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8.600000000000001">
      <c r="A44" s="104"/>
      <c r="B44" s="105"/>
      <c r="C44" s="107"/>
      <c r="D44" s="142"/>
      <c r="E44" s="143"/>
      <c r="F44" s="144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8.600000000000001">
      <c r="A45" s="104"/>
      <c r="B45" s="105"/>
      <c r="C45" s="107"/>
      <c r="D45" s="142"/>
      <c r="E45" s="145"/>
      <c r="F45" s="144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8.600000000000001">
      <c r="A46" s="104"/>
      <c r="B46" s="105"/>
      <c r="C46" s="107"/>
      <c r="D46" s="142"/>
      <c r="E46" s="145"/>
      <c r="F46" s="144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8.600000000000001">
      <c r="A47" s="110"/>
      <c r="B47" s="105"/>
      <c r="C47" s="92"/>
      <c r="D47" s="142"/>
      <c r="E47" s="145"/>
      <c r="F47" s="144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8.600000000000001">
      <c r="A48" s="110"/>
      <c r="B48" s="111"/>
      <c r="C48" s="112"/>
      <c r="D48" s="112"/>
      <c r="E48" s="113"/>
      <c r="F48" s="114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</sheetData>
  <sortState xmlns:xlrd2="http://schemas.microsoft.com/office/spreadsheetml/2017/richdata2" ref="B9:F10">
    <sortCondition descending="1" ref="D9:D10"/>
  </sortState>
  <mergeCells count="1">
    <mergeCell ref="A1:F1"/>
  </mergeCells>
  <phoneticPr fontId="10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69"/>
  <sheetViews>
    <sheetView workbookViewId="0">
      <selection activeCell="K3" sqref="K3"/>
    </sheetView>
  </sheetViews>
  <sheetFormatPr defaultColWidth="9.109375" defaultRowHeight="14.4"/>
  <cols>
    <col min="1" max="1" width="2.44140625" style="97" customWidth="1"/>
    <col min="2" max="2" width="3.88671875" style="97" customWidth="1"/>
    <col min="3" max="3" width="25.5546875" style="97" customWidth="1"/>
    <col min="4" max="5" width="7" style="97" customWidth="1"/>
    <col min="6" max="6" width="5.33203125" style="97" customWidth="1"/>
    <col min="7" max="11" width="4.6640625" style="97" customWidth="1"/>
    <col min="12" max="12" width="6.33203125" style="97" customWidth="1"/>
    <col min="13" max="13" width="4.6640625" style="97" customWidth="1"/>
    <col min="14" max="14" width="6.109375" style="97" customWidth="1"/>
    <col min="15" max="30" width="4.6640625" style="97" customWidth="1"/>
    <col min="31" max="31" width="5.33203125" style="97" customWidth="1"/>
    <col min="32" max="32" width="4.6640625" style="97" customWidth="1"/>
    <col min="33" max="33" width="5" style="97" customWidth="1"/>
    <col min="34" max="38" width="4.6640625" style="97" customWidth="1"/>
    <col min="39" max="16384" width="9.109375" style="97"/>
  </cols>
  <sheetData>
    <row r="1" spans="1:58" ht="18">
      <c r="A1" s="101"/>
      <c r="B1" s="101"/>
      <c r="C1" s="101"/>
      <c r="D1" s="146" t="s">
        <v>102</v>
      </c>
      <c r="E1" s="147"/>
      <c r="F1" s="147"/>
      <c r="G1" s="146"/>
      <c r="H1" s="146"/>
      <c r="I1" s="101"/>
      <c r="J1" s="14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</row>
    <row r="2" spans="1:58" ht="18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47"/>
      <c r="AA2" s="147"/>
      <c r="AB2" s="101"/>
      <c r="AC2" s="146"/>
      <c r="AD2" s="146"/>
      <c r="AE2" s="101"/>
      <c r="AF2" s="101"/>
      <c r="AG2" s="101"/>
      <c r="AH2" s="101"/>
      <c r="AI2" s="101"/>
      <c r="AJ2" s="101"/>
      <c r="AK2" s="101"/>
      <c r="AL2" s="101"/>
      <c r="AM2" s="101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</row>
    <row r="3" spans="1:58" ht="18.899999999999999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</row>
    <row r="4" spans="1:58" ht="18.899999999999999" customHeight="1">
      <c r="A4" s="101"/>
      <c r="B4" s="290"/>
      <c r="C4" s="291"/>
      <c r="D4" s="292" t="s">
        <v>10</v>
      </c>
      <c r="E4" s="293" t="s">
        <v>65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5"/>
      <c r="AM4" s="101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</row>
    <row r="5" spans="1:58" ht="18.899999999999999" customHeight="1">
      <c r="A5" s="101"/>
      <c r="B5" s="223"/>
      <c r="C5" s="296" t="s">
        <v>61</v>
      </c>
      <c r="D5" s="297"/>
      <c r="E5" s="298" t="s">
        <v>64</v>
      </c>
      <c r="F5" s="368">
        <v>45540</v>
      </c>
      <c r="G5" s="368"/>
      <c r="H5" s="368">
        <v>45554</v>
      </c>
      <c r="I5" s="368"/>
      <c r="J5" s="368">
        <v>45568</v>
      </c>
      <c r="K5" s="368"/>
      <c r="L5" s="320">
        <v>45582</v>
      </c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101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18.899999999999999" customHeight="1">
      <c r="A6" s="101"/>
      <c r="B6" s="299">
        <v>1</v>
      </c>
      <c r="C6" s="300" t="s">
        <v>43</v>
      </c>
      <c r="D6" s="301">
        <v>73</v>
      </c>
      <c r="E6" s="302"/>
      <c r="F6" s="303">
        <v>13</v>
      </c>
      <c r="G6" s="303">
        <v>15</v>
      </c>
      <c r="H6" s="303">
        <v>15</v>
      </c>
      <c r="I6" s="303">
        <v>15</v>
      </c>
      <c r="J6" s="303">
        <v>13</v>
      </c>
      <c r="K6" s="303">
        <v>15</v>
      </c>
      <c r="L6" s="303">
        <v>13</v>
      </c>
      <c r="M6" s="303">
        <v>0</v>
      </c>
      <c r="N6" s="303">
        <v>0</v>
      </c>
      <c r="O6" s="303">
        <v>0</v>
      </c>
      <c r="P6" s="303">
        <v>0</v>
      </c>
      <c r="Q6" s="303">
        <v>0</v>
      </c>
      <c r="R6" s="303">
        <v>0</v>
      </c>
      <c r="S6" s="303">
        <v>0</v>
      </c>
      <c r="T6" s="303">
        <v>0</v>
      </c>
      <c r="U6" s="303">
        <v>0</v>
      </c>
      <c r="V6" s="303">
        <v>0</v>
      </c>
      <c r="W6" s="303">
        <v>0</v>
      </c>
      <c r="X6" s="303">
        <v>0</v>
      </c>
      <c r="Y6" s="303">
        <v>0</v>
      </c>
      <c r="Z6" s="303">
        <v>0</v>
      </c>
      <c r="AA6" s="303">
        <v>0</v>
      </c>
      <c r="AB6" s="303">
        <v>0</v>
      </c>
      <c r="AC6" s="303">
        <v>0</v>
      </c>
      <c r="AD6" s="303">
        <v>0</v>
      </c>
      <c r="AE6" s="303">
        <v>0</v>
      </c>
      <c r="AF6" s="303">
        <v>0</v>
      </c>
      <c r="AG6" s="303">
        <v>0</v>
      </c>
      <c r="AH6" s="303">
        <v>0</v>
      </c>
      <c r="AI6" s="303">
        <v>0</v>
      </c>
      <c r="AJ6" s="303">
        <v>0</v>
      </c>
      <c r="AK6" s="303">
        <v>0</v>
      </c>
      <c r="AL6" s="303">
        <v>0</v>
      </c>
      <c r="AM6" s="101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18.899999999999999" customHeight="1">
      <c r="A7" s="101"/>
      <c r="B7" s="299">
        <v>2</v>
      </c>
      <c r="C7" s="300" t="s">
        <v>72</v>
      </c>
      <c r="D7" s="301">
        <v>69</v>
      </c>
      <c r="E7" s="302">
        <v>2</v>
      </c>
      <c r="F7" s="303">
        <v>12</v>
      </c>
      <c r="G7" s="303">
        <v>14</v>
      </c>
      <c r="H7" s="303">
        <v>14</v>
      </c>
      <c r="I7" s="303">
        <v>14</v>
      </c>
      <c r="J7" s="303">
        <v>13</v>
      </c>
      <c r="K7" s="303">
        <v>14</v>
      </c>
      <c r="L7" s="303">
        <v>0</v>
      </c>
      <c r="M7" s="303">
        <v>0</v>
      </c>
      <c r="N7" s="303">
        <v>0</v>
      </c>
      <c r="O7" s="303">
        <v>0</v>
      </c>
      <c r="P7" s="303">
        <v>0</v>
      </c>
      <c r="Q7" s="303">
        <v>0</v>
      </c>
      <c r="R7" s="303">
        <v>0</v>
      </c>
      <c r="S7" s="303">
        <v>0</v>
      </c>
      <c r="T7" s="303">
        <v>0</v>
      </c>
      <c r="U7" s="303">
        <v>0</v>
      </c>
      <c r="V7" s="303">
        <v>0</v>
      </c>
      <c r="W7" s="303">
        <v>0</v>
      </c>
      <c r="X7" s="303">
        <v>0</v>
      </c>
      <c r="Y7" s="303">
        <v>0</v>
      </c>
      <c r="Z7" s="303">
        <v>0</v>
      </c>
      <c r="AA7" s="303">
        <v>0</v>
      </c>
      <c r="AB7" s="303">
        <v>0</v>
      </c>
      <c r="AC7" s="303">
        <v>0</v>
      </c>
      <c r="AD7" s="303">
        <v>0</v>
      </c>
      <c r="AE7" s="303">
        <v>0</v>
      </c>
      <c r="AF7" s="303">
        <v>0</v>
      </c>
      <c r="AG7" s="303">
        <v>0</v>
      </c>
      <c r="AH7" s="303">
        <v>0</v>
      </c>
      <c r="AI7" s="303">
        <v>0</v>
      </c>
      <c r="AJ7" s="303">
        <v>0</v>
      </c>
      <c r="AK7" s="303">
        <v>0</v>
      </c>
      <c r="AL7" s="303">
        <v>0</v>
      </c>
      <c r="AM7" s="101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18.899999999999999" customHeight="1">
      <c r="A8" s="101"/>
      <c r="B8" s="299">
        <v>3</v>
      </c>
      <c r="C8" s="300" t="s">
        <v>33</v>
      </c>
      <c r="D8" s="301">
        <v>67</v>
      </c>
      <c r="E8" s="302"/>
      <c r="F8" s="303">
        <v>6</v>
      </c>
      <c r="G8" s="303">
        <v>14</v>
      </c>
      <c r="H8" s="303">
        <v>13</v>
      </c>
      <c r="I8" s="303">
        <v>13</v>
      </c>
      <c r="J8" s="303">
        <v>6</v>
      </c>
      <c r="K8" s="303">
        <v>14</v>
      </c>
      <c r="L8" s="303">
        <v>13</v>
      </c>
      <c r="M8" s="303">
        <v>0</v>
      </c>
      <c r="N8" s="303">
        <v>0</v>
      </c>
      <c r="O8" s="303">
        <v>0</v>
      </c>
      <c r="P8" s="303">
        <v>0</v>
      </c>
      <c r="Q8" s="303">
        <v>0</v>
      </c>
      <c r="R8" s="303">
        <v>0</v>
      </c>
      <c r="S8" s="303">
        <v>0</v>
      </c>
      <c r="T8" s="303">
        <v>0</v>
      </c>
      <c r="U8" s="303">
        <v>0</v>
      </c>
      <c r="V8" s="303">
        <v>0</v>
      </c>
      <c r="W8" s="303">
        <v>0</v>
      </c>
      <c r="X8" s="303">
        <v>0</v>
      </c>
      <c r="Y8" s="303">
        <v>0</v>
      </c>
      <c r="Z8" s="303">
        <v>0</v>
      </c>
      <c r="AA8" s="303">
        <v>0</v>
      </c>
      <c r="AB8" s="303">
        <v>0</v>
      </c>
      <c r="AC8" s="303">
        <v>0</v>
      </c>
      <c r="AD8" s="303">
        <v>0</v>
      </c>
      <c r="AE8" s="303">
        <v>0</v>
      </c>
      <c r="AF8" s="303">
        <v>0</v>
      </c>
      <c r="AG8" s="303">
        <v>0</v>
      </c>
      <c r="AH8" s="303">
        <v>0</v>
      </c>
      <c r="AI8" s="303">
        <v>0</v>
      </c>
      <c r="AJ8" s="303">
        <v>0</v>
      </c>
      <c r="AK8" s="303">
        <v>0</v>
      </c>
      <c r="AL8" s="303">
        <v>0</v>
      </c>
      <c r="AM8" s="101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18.899999999999999" customHeight="1">
      <c r="A9" s="101"/>
      <c r="B9" s="299">
        <v>4</v>
      </c>
      <c r="C9" s="300" t="s">
        <v>48</v>
      </c>
      <c r="D9" s="301">
        <v>66</v>
      </c>
      <c r="E9" s="302"/>
      <c r="F9" s="303">
        <v>12</v>
      </c>
      <c r="G9" s="303">
        <v>7</v>
      </c>
      <c r="H9" s="303">
        <v>8</v>
      </c>
      <c r="I9" s="303">
        <v>14</v>
      </c>
      <c r="J9" s="303">
        <v>13</v>
      </c>
      <c r="K9" s="303">
        <v>14</v>
      </c>
      <c r="L9" s="303">
        <v>13</v>
      </c>
      <c r="M9" s="303">
        <v>0</v>
      </c>
      <c r="N9" s="303">
        <v>0</v>
      </c>
      <c r="O9" s="303">
        <v>0</v>
      </c>
      <c r="P9" s="303">
        <v>0</v>
      </c>
      <c r="Q9" s="303">
        <v>0</v>
      </c>
      <c r="R9" s="303">
        <v>0</v>
      </c>
      <c r="S9" s="303">
        <v>0</v>
      </c>
      <c r="T9" s="303">
        <v>0</v>
      </c>
      <c r="U9" s="303">
        <v>0</v>
      </c>
      <c r="V9" s="303">
        <v>0</v>
      </c>
      <c r="W9" s="303">
        <v>0</v>
      </c>
      <c r="X9" s="303">
        <v>0</v>
      </c>
      <c r="Y9" s="303">
        <v>0</v>
      </c>
      <c r="Z9" s="303">
        <v>0</v>
      </c>
      <c r="AA9" s="303">
        <v>0</v>
      </c>
      <c r="AB9" s="303">
        <v>0</v>
      </c>
      <c r="AC9" s="303">
        <v>0</v>
      </c>
      <c r="AD9" s="303">
        <v>0</v>
      </c>
      <c r="AE9" s="303">
        <v>0</v>
      </c>
      <c r="AF9" s="303">
        <v>0</v>
      </c>
      <c r="AG9" s="303">
        <v>0</v>
      </c>
      <c r="AH9" s="303">
        <v>0</v>
      </c>
      <c r="AI9" s="303">
        <v>0</v>
      </c>
      <c r="AJ9" s="303">
        <v>0</v>
      </c>
      <c r="AK9" s="303">
        <v>0</v>
      </c>
      <c r="AL9" s="303">
        <v>0</v>
      </c>
      <c r="AM9" s="101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18.899999999999999" customHeight="1">
      <c r="A10" s="101"/>
      <c r="B10" s="299">
        <v>5</v>
      </c>
      <c r="C10" s="300" t="s">
        <v>24</v>
      </c>
      <c r="D10" s="301">
        <v>54</v>
      </c>
      <c r="E10" s="302">
        <v>2</v>
      </c>
      <c r="F10" s="303">
        <v>12</v>
      </c>
      <c r="G10" s="303">
        <v>7</v>
      </c>
      <c r="H10" s="303">
        <v>15</v>
      </c>
      <c r="I10" s="303">
        <v>8</v>
      </c>
      <c r="J10" s="303">
        <v>0</v>
      </c>
      <c r="K10" s="303">
        <v>0</v>
      </c>
      <c r="L10" s="303">
        <v>12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303">
        <v>0</v>
      </c>
      <c r="T10" s="303">
        <v>0</v>
      </c>
      <c r="U10" s="303">
        <v>0</v>
      </c>
      <c r="V10" s="303">
        <v>0</v>
      </c>
      <c r="W10" s="303">
        <v>0</v>
      </c>
      <c r="X10" s="303">
        <v>0</v>
      </c>
      <c r="Y10" s="303">
        <v>0</v>
      </c>
      <c r="Z10" s="303">
        <v>0</v>
      </c>
      <c r="AA10" s="303">
        <v>0</v>
      </c>
      <c r="AB10" s="303">
        <v>0</v>
      </c>
      <c r="AC10" s="303">
        <v>0</v>
      </c>
      <c r="AD10" s="303">
        <v>0</v>
      </c>
      <c r="AE10" s="303">
        <v>0</v>
      </c>
      <c r="AF10" s="303">
        <v>0</v>
      </c>
      <c r="AG10" s="303">
        <v>0</v>
      </c>
      <c r="AH10" s="303">
        <v>0</v>
      </c>
      <c r="AI10" s="303">
        <v>0</v>
      </c>
      <c r="AJ10" s="303">
        <v>0</v>
      </c>
      <c r="AK10" s="303">
        <v>0</v>
      </c>
      <c r="AL10" s="303">
        <v>0</v>
      </c>
      <c r="AM10" s="101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18.899999999999999" customHeight="1">
      <c r="A11" s="101"/>
      <c r="B11" s="299">
        <v>6</v>
      </c>
      <c r="C11" s="300" t="s">
        <v>25</v>
      </c>
      <c r="D11" s="301">
        <v>50</v>
      </c>
      <c r="E11" s="302"/>
      <c r="F11" s="303">
        <v>6</v>
      </c>
      <c r="G11" s="303">
        <v>14</v>
      </c>
      <c r="H11" s="303">
        <v>3</v>
      </c>
      <c r="I11" s="303">
        <v>12</v>
      </c>
      <c r="J11" s="303">
        <v>5</v>
      </c>
      <c r="K11" s="303">
        <v>7</v>
      </c>
      <c r="L11" s="303">
        <v>11</v>
      </c>
      <c r="M11" s="303">
        <v>0</v>
      </c>
      <c r="N11" s="303">
        <v>0</v>
      </c>
      <c r="O11" s="303">
        <v>0</v>
      </c>
      <c r="P11" s="303">
        <v>0</v>
      </c>
      <c r="Q11" s="303">
        <v>0</v>
      </c>
      <c r="R11" s="303">
        <v>0</v>
      </c>
      <c r="S11" s="303">
        <v>0</v>
      </c>
      <c r="T11" s="303">
        <v>0</v>
      </c>
      <c r="U11" s="303">
        <v>0</v>
      </c>
      <c r="V11" s="303">
        <v>0</v>
      </c>
      <c r="W11" s="303">
        <v>0</v>
      </c>
      <c r="X11" s="303">
        <v>0</v>
      </c>
      <c r="Y11" s="303">
        <v>0</v>
      </c>
      <c r="Z11" s="303">
        <v>0</v>
      </c>
      <c r="AA11" s="303">
        <v>0</v>
      </c>
      <c r="AB11" s="303">
        <v>0</v>
      </c>
      <c r="AC11" s="303">
        <v>0</v>
      </c>
      <c r="AD11" s="303">
        <v>0</v>
      </c>
      <c r="AE11" s="303">
        <v>0</v>
      </c>
      <c r="AF11" s="303">
        <v>0</v>
      </c>
      <c r="AG11" s="303">
        <v>0</v>
      </c>
      <c r="AH11" s="303">
        <v>0</v>
      </c>
      <c r="AI11" s="303">
        <v>0</v>
      </c>
      <c r="AJ11" s="303">
        <v>0</v>
      </c>
      <c r="AK11" s="303">
        <v>0</v>
      </c>
      <c r="AL11" s="303">
        <v>0</v>
      </c>
      <c r="AM11" s="101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18.899999999999999" customHeight="1">
      <c r="A12" s="101"/>
      <c r="B12" s="299">
        <v>7</v>
      </c>
      <c r="C12" s="300" t="s">
        <v>23</v>
      </c>
      <c r="D12" s="301">
        <v>46</v>
      </c>
      <c r="E12" s="302">
        <v>2</v>
      </c>
      <c r="F12" s="303">
        <v>6</v>
      </c>
      <c r="G12" s="303">
        <v>13</v>
      </c>
      <c r="H12" s="303">
        <v>7</v>
      </c>
      <c r="I12" s="303">
        <v>7</v>
      </c>
      <c r="J12" s="303">
        <v>0</v>
      </c>
      <c r="K12" s="303">
        <v>0</v>
      </c>
      <c r="L12" s="303">
        <v>13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303">
        <v>0</v>
      </c>
      <c r="U12" s="303">
        <v>0</v>
      </c>
      <c r="V12" s="303">
        <v>0</v>
      </c>
      <c r="W12" s="303">
        <v>0</v>
      </c>
      <c r="X12" s="303">
        <v>0</v>
      </c>
      <c r="Y12" s="303">
        <v>0</v>
      </c>
      <c r="Z12" s="303">
        <v>0</v>
      </c>
      <c r="AA12" s="303">
        <v>0</v>
      </c>
      <c r="AB12" s="303">
        <v>0</v>
      </c>
      <c r="AC12" s="303">
        <v>0</v>
      </c>
      <c r="AD12" s="303">
        <v>0</v>
      </c>
      <c r="AE12" s="303">
        <v>0</v>
      </c>
      <c r="AF12" s="303">
        <v>0</v>
      </c>
      <c r="AG12" s="303">
        <v>0</v>
      </c>
      <c r="AH12" s="303">
        <v>0</v>
      </c>
      <c r="AI12" s="303">
        <v>0</v>
      </c>
      <c r="AJ12" s="303">
        <v>0</v>
      </c>
      <c r="AK12" s="303">
        <v>0</v>
      </c>
      <c r="AL12" s="303">
        <v>0</v>
      </c>
      <c r="AM12" s="101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18.899999999999999" customHeight="1">
      <c r="A13" s="101"/>
      <c r="B13" s="299">
        <v>8</v>
      </c>
      <c r="C13" s="300" t="s">
        <v>22</v>
      </c>
      <c r="D13" s="301">
        <v>40</v>
      </c>
      <c r="E13" s="302"/>
      <c r="F13" s="303">
        <v>5</v>
      </c>
      <c r="G13" s="303">
        <v>7</v>
      </c>
      <c r="H13" s="303">
        <v>10</v>
      </c>
      <c r="I13" s="303">
        <v>6</v>
      </c>
      <c r="J13" s="303">
        <v>11</v>
      </c>
      <c r="K13" s="303">
        <v>6</v>
      </c>
      <c r="L13" s="303">
        <v>6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0</v>
      </c>
      <c r="T13" s="303">
        <v>0</v>
      </c>
      <c r="U13" s="303">
        <v>0</v>
      </c>
      <c r="V13" s="303">
        <v>0</v>
      </c>
      <c r="W13" s="303">
        <v>0</v>
      </c>
      <c r="X13" s="303">
        <v>0</v>
      </c>
      <c r="Y13" s="303">
        <v>0</v>
      </c>
      <c r="Z13" s="303">
        <v>0</v>
      </c>
      <c r="AA13" s="303">
        <v>0</v>
      </c>
      <c r="AB13" s="303">
        <v>0</v>
      </c>
      <c r="AC13" s="303">
        <v>0</v>
      </c>
      <c r="AD13" s="303">
        <v>0</v>
      </c>
      <c r="AE13" s="303">
        <v>0</v>
      </c>
      <c r="AF13" s="303">
        <v>0</v>
      </c>
      <c r="AG13" s="303">
        <v>0</v>
      </c>
      <c r="AH13" s="303">
        <v>0</v>
      </c>
      <c r="AI13" s="303">
        <v>0</v>
      </c>
      <c r="AJ13" s="303">
        <v>0</v>
      </c>
      <c r="AK13" s="303">
        <v>0</v>
      </c>
      <c r="AL13" s="303">
        <v>0</v>
      </c>
      <c r="AM13" s="101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18.899999999999999" customHeight="1">
      <c r="A14" s="101"/>
      <c r="B14" s="299">
        <v>9</v>
      </c>
      <c r="C14" s="300" t="s">
        <v>44</v>
      </c>
      <c r="D14" s="301">
        <v>33</v>
      </c>
      <c r="E14" s="302">
        <v>2</v>
      </c>
      <c r="F14" s="303">
        <v>5</v>
      </c>
      <c r="G14" s="303">
        <v>11</v>
      </c>
      <c r="H14" s="303">
        <v>3</v>
      </c>
      <c r="I14" s="303">
        <v>10</v>
      </c>
      <c r="J14" s="303">
        <v>0</v>
      </c>
      <c r="K14" s="303">
        <v>0</v>
      </c>
      <c r="L14" s="303">
        <v>4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0</v>
      </c>
      <c r="V14" s="303">
        <v>0</v>
      </c>
      <c r="W14" s="303">
        <v>0</v>
      </c>
      <c r="X14" s="303">
        <v>0</v>
      </c>
      <c r="Y14" s="303">
        <v>0</v>
      </c>
      <c r="Z14" s="303">
        <v>0</v>
      </c>
      <c r="AA14" s="303">
        <v>0</v>
      </c>
      <c r="AB14" s="303">
        <v>0</v>
      </c>
      <c r="AC14" s="303">
        <v>0</v>
      </c>
      <c r="AD14" s="303">
        <v>0</v>
      </c>
      <c r="AE14" s="303">
        <v>0</v>
      </c>
      <c r="AF14" s="303">
        <v>0</v>
      </c>
      <c r="AG14" s="303">
        <v>0</v>
      </c>
      <c r="AH14" s="303">
        <v>0</v>
      </c>
      <c r="AI14" s="303">
        <v>0</v>
      </c>
      <c r="AJ14" s="303">
        <v>0</v>
      </c>
      <c r="AK14" s="303">
        <v>0</v>
      </c>
      <c r="AL14" s="303">
        <v>0</v>
      </c>
      <c r="AM14" s="101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18.899999999999999" customHeight="1">
      <c r="A15" s="101"/>
      <c r="B15" s="223"/>
      <c r="C15" s="296" t="s">
        <v>62</v>
      </c>
      <c r="D15" s="301"/>
      <c r="E15" s="302"/>
      <c r="F15" s="368">
        <v>45540</v>
      </c>
      <c r="G15" s="368"/>
      <c r="H15" s="368">
        <v>45554</v>
      </c>
      <c r="I15" s="368"/>
      <c r="J15" s="368">
        <v>45568</v>
      </c>
      <c r="K15" s="368"/>
      <c r="L15" s="320">
        <v>45582</v>
      </c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101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18.899999999999999" customHeight="1">
      <c r="A16" s="101"/>
      <c r="B16" s="299">
        <v>1</v>
      </c>
      <c r="C16" s="300" t="s">
        <v>27</v>
      </c>
      <c r="D16" s="301">
        <v>64</v>
      </c>
      <c r="E16" s="302"/>
      <c r="F16" s="303">
        <v>13</v>
      </c>
      <c r="G16" s="303">
        <v>11</v>
      </c>
      <c r="H16" s="303">
        <v>13</v>
      </c>
      <c r="I16" s="303">
        <v>12</v>
      </c>
      <c r="J16" s="303">
        <v>12</v>
      </c>
      <c r="K16" s="303">
        <v>13</v>
      </c>
      <c r="L16" s="303">
        <v>13</v>
      </c>
      <c r="M16" s="303">
        <v>0</v>
      </c>
      <c r="N16" s="303">
        <v>0</v>
      </c>
      <c r="O16" s="303">
        <v>0</v>
      </c>
      <c r="P16" s="303">
        <v>0</v>
      </c>
      <c r="Q16" s="303">
        <v>0</v>
      </c>
      <c r="R16" s="303">
        <v>0</v>
      </c>
      <c r="S16" s="303">
        <v>0</v>
      </c>
      <c r="T16" s="303">
        <v>0</v>
      </c>
      <c r="U16" s="303">
        <v>0</v>
      </c>
      <c r="V16" s="303">
        <v>0</v>
      </c>
      <c r="W16" s="303">
        <v>0</v>
      </c>
      <c r="X16" s="303">
        <v>0</v>
      </c>
      <c r="Y16" s="303">
        <v>0</v>
      </c>
      <c r="Z16" s="303">
        <v>0</v>
      </c>
      <c r="AA16" s="303">
        <v>0</v>
      </c>
      <c r="AB16" s="303">
        <v>0</v>
      </c>
      <c r="AC16" s="303">
        <v>0</v>
      </c>
      <c r="AD16" s="303">
        <v>0</v>
      </c>
      <c r="AE16" s="303">
        <v>0</v>
      </c>
      <c r="AF16" s="303">
        <v>0</v>
      </c>
      <c r="AG16" s="303">
        <v>0</v>
      </c>
      <c r="AH16" s="303">
        <v>0</v>
      </c>
      <c r="AI16" s="303">
        <v>0</v>
      </c>
      <c r="AJ16" s="303">
        <v>0</v>
      </c>
      <c r="AK16" s="303">
        <v>0</v>
      </c>
      <c r="AL16" s="303">
        <v>0</v>
      </c>
      <c r="AM16" s="101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18.899999999999999" customHeight="1">
      <c r="A17" s="101"/>
      <c r="B17" s="299">
        <v>2</v>
      </c>
      <c r="C17" s="300" t="s">
        <v>54</v>
      </c>
      <c r="D17" s="301">
        <v>62</v>
      </c>
      <c r="E17" s="302"/>
      <c r="F17" s="303">
        <v>12</v>
      </c>
      <c r="G17" s="303">
        <v>13</v>
      </c>
      <c r="H17" s="303">
        <v>12</v>
      </c>
      <c r="I17" s="303">
        <v>12</v>
      </c>
      <c r="J17" s="303">
        <v>13</v>
      </c>
      <c r="K17" s="303">
        <v>12</v>
      </c>
      <c r="L17" s="303">
        <v>3</v>
      </c>
      <c r="M17" s="303">
        <v>0</v>
      </c>
      <c r="N17" s="303">
        <v>0</v>
      </c>
      <c r="O17" s="303">
        <v>0</v>
      </c>
      <c r="P17" s="303">
        <v>0</v>
      </c>
      <c r="Q17" s="303">
        <v>0</v>
      </c>
      <c r="R17" s="303">
        <v>0</v>
      </c>
      <c r="S17" s="303">
        <v>0</v>
      </c>
      <c r="T17" s="303">
        <v>0</v>
      </c>
      <c r="U17" s="303">
        <v>0</v>
      </c>
      <c r="V17" s="303">
        <v>0</v>
      </c>
      <c r="W17" s="303">
        <v>0</v>
      </c>
      <c r="X17" s="303">
        <v>0</v>
      </c>
      <c r="Y17" s="303">
        <v>0</v>
      </c>
      <c r="Z17" s="303">
        <v>0</v>
      </c>
      <c r="AA17" s="303">
        <v>0</v>
      </c>
      <c r="AB17" s="303">
        <v>0</v>
      </c>
      <c r="AC17" s="303">
        <v>0</v>
      </c>
      <c r="AD17" s="303">
        <v>0</v>
      </c>
      <c r="AE17" s="303">
        <v>0</v>
      </c>
      <c r="AF17" s="303">
        <v>0</v>
      </c>
      <c r="AG17" s="303">
        <v>0</v>
      </c>
      <c r="AH17" s="303">
        <v>0</v>
      </c>
      <c r="AI17" s="303">
        <v>0</v>
      </c>
      <c r="AJ17" s="303">
        <v>0</v>
      </c>
      <c r="AK17" s="303">
        <v>0</v>
      </c>
      <c r="AL17" s="303">
        <v>0</v>
      </c>
      <c r="AM17" s="101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</row>
    <row r="18" spans="1:58" ht="18.899999999999999" customHeight="1">
      <c r="A18" s="101"/>
      <c r="B18" s="299">
        <v>3</v>
      </c>
      <c r="C18" s="300" t="s">
        <v>28</v>
      </c>
      <c r="D18" s="301">
        <v>62</v>
      </c>
      <c r="E18" s="302"/>
      <c r="F18" s="303">
        <v>13</v>
      </c>
      <c r="G18" s="303">
        <v>13</v>
      </c>
      <c r="H18" s="303">
        <v>7</v>
      </c>
      <c r="I18" s="303">
        <v>6</v>
      </c>
      <c r="J18" s="303">
        <v>12</v>
      </c>
      <c r="K18" s="303">
        <v>12</v>
      </c>
      <c r="L18" s="303">
        <v>12</v>
      </c>
      <c r="M18" s="303">
        <v>0</v>
      </c>
      <c r="N18" s="303">
        <v>0</v>
      </c>
      <c r="O18" s="303">
        <v>0</v>
      </c>
      <c r="P18" s="303">
        <v>0</v>
      </c>
      <c r="Q18" s="303">
        <v>0</v>
      </c>
      <c r="R18" s="303">
        <v>0</v>
      </c>
      <c r="S18" s="303">
        <v>0</v>
      </c>
      <c r="T18" s="303">
        <v>0</v>
      </c>
      <c r="U18" s="303">
        <v>0</v>
      </c>
      <c r="V18" s="303">
        <v>0</v>
      </c>
      <c r="W18" s="303">
        <v>0</v>
      </c>
      <c r="X18" s="303">
        <v>0</v>
      </c>
      <c r="Y18" s="303">
        <v>0</v>
      </c>
      <c r="Z18" s="303">
        <v>0</v>
      </c>
      <c r="AA18" s="303">
        <v>0</v>
      </c>
      <c r="AB18" s="303">
        <v>0</v>
      </c>
      <c r="AC18" s="303">
        <v>0</v>
      </c>
      <c r="AD18" s="303">
        <v>0</v>
      </c>
      <c r="AE18" s="303">
        <v>0</v>
      </c>
      <c r="AF18" s="303">
        <v>0</v>
      </c>
      <c r="AG18" s="303">
        <v>0</v>
      </c>
      <c r="AH18" s="303">
        <v>0</v>
      </c>
      <c r="AI18" s="303">
        <v>0</v>
      </c>
      <c r="AJ18" s="303">
        <v>0</v>
      </c>
      <c r="AK18" s="303">
        <v>0</v>
      </c>
      <c r="AL18" s="303">
        <v>0</v>
      </c>
      <c r="AM18" s="101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1:58" ht="18.899999999999999" customHeight="1">
      <c r="A19" s="101"/>
      <c r="B19" s="299">
        <v>4</v>
      </c>
      <c r="C19" s="300" t="s">
        <v>49</v>
      </c>
      <c r="D19" s="301">
        <v>56</v>
      </c>
      <c r="E19" s="302"/>
      <c r="F19" s="303">
        <v>10</v>
      </c>
      <c r="G19" s="303">
        <v>2</v>
      </c>
      <c r="H19" s="303">
        <v>13</v>
      </c>
      <c r="I19" s="303">
        <v>9</v>
      </c>
      <c r="J19" s="303">
        <v>13</v>
      </c>
      <c r="K19" s="303">
        <v>8</v>
      </c>
      <c r="L19" s="303">
        <v>11</v>
      </c>
      <c r="M19" s="303">
        <v>0</v>
      </c>
      <c r="N19" s="303">
        <v>0</v>
      </c>
      <c r="O19" s="303">
        <v>0</v>
      </c>
      <c r="P19" s="303">
        <v>0</v>
      </c>
      <c r="Q19" s="303">
        <v>0</v>
      </c>
      <c r="R19" s="303">
        <v>0</v>
      </c>
      <c r="S19" s="303">
        <v>0</v>
      </c>
      <c r="T19" s="303">
        <v>0</v>
      </c>
      <c r="U19" s="303">
        <v>0</v>
      </c>
      <c r="V19" s="303">
        <v>0</v>
      </c>
      <c r="W19" s="303">
        <v>0</v>
      </c>
      <c r="X19" s="303">
        <v>0</v>
      </c>
      <c r="Y19" s="303">
        <v>0</v>
      </c>
      <c r="Z19" s="303">
        <v>0</v>
      </c>
      <c r="AA19" s="303">
        <v>0</v>
      </c>
      <c r="AB19" s="303">
        <v>0</v>
      </c>
      <c r="AC19" s="303">
        <v>0</v>
      </c>
      <c r="AD19" s="303">
        <v>0</v>
      </c>
      <c r="AE19" s="303">
        <v>0</v>
      </c>
      <c r="AF19" s="303">
        <v>0</v>
      </c>
      <c r="AG19" s="303">
        <v>0</v>
      </c>
      <c r="AH19" s="303">
        <v>0</v>
      </c>
      <c r="AI19" s="303">
        <v>0</v>
      </c>
      <c r="AJ19" s="303">
        <v>0</v>
      </c>
      <c r="AK19" s="303">
        <v>0</v>
      </c>
      <c r="AL19" s="303">
        <v>0</v>
      </c>
      <c r="AM19" s="101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</row>
    <row r="20" spans="1:58" ht="18.899999999999999" customHeight="1">
      <c r="A20" s="101"/>
      <c r="B20" s="299">
        <v>5</v>
      </c>
      <c r="C20" s="300" t="s">
        <v>12</v>
      </c>
      <c r="D20" s="301">
        <v>55</v>
      </c>
      <c r="E20" s="302"/>
      <c r="F20" s="303">
        <v>11</v>
      </c>
      <c r="G20" s="303">
        <v>11</v>
      </c>
      <c r="H20" s="303">
        <v>4</v>
      </c>
      <c r="I20" s="303">
        <v>5</v>
      </c>
      <c r="J20" s="303">
        <v>13</v>
      </c>
      <c r="K20" s="303">
        <v>6</v>
      </c>
      <c r="L20" s="303">
        <v>14</v>
      </c>
      <c r="M20" s="303">
        <v>0</v>
      </c>
      <c r="N20" s="303">
        <v>0</v>
      </c>
      <c r="O20" s="303">
        <v>0</v>
      </c>
      <c r="P20" s="303">
        <v>0</v>
      </c>
      <c r="Q20" s="303">
        <v>0</v>
      </c>
      <c r="R20" s="303">
        <v>0</v>
      </c>
      <c r="S20" s="303">
        <v>0</v>
      </c>
      <c r="T20" s="303">
        <v>0</v>
      </c>
      <c r="U20" s="303">
        <v>0</v>
      </c>
      <c r="V20" s="303">
        <v>0</v>
      </c>
      <c r="W20" s="303">
        <v>0</v>
      </c>
      <c r="X20" s="303">
        <v>0</v>
      </c>
      <c r="Y20" s="303">
        <v>0</v>
      </c>
      <c r="Z20" s="303">
        <v>0</v>
      </c>
      <c r="AA20" s="303">
        <v>0</v>
      </c>
      <c r="AB20" s="303">
        <v>0</v>
      </c>
      <c r="AC20" s="303">
        <v>0</v>
      </c>
      <c r="AD20" s="303">
        <v>0</v>
      </c>
      <c r="AE20" s="303">
        <v>0</v>
      </c>
      <c r="AF20" s="303">
        <v>0</v>
      </c>
      <c r="AG20" s="303">
        <v>0</v>
      </c>
      <c r="AH20" s="303">
        <v>0</v>
      </c>
      <c r="AI20" s="303">
        <v>0</v>
      </c>
      <c r="AJ20" s="303">
        <v>0</v>
      </c>
      <c r="AK20" s="303">
        <v>0</v>
      </c>
      <c r="AL20" s="303">
        <v>0</v>
      </c>
      <c r="AM20" s="101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18.899999999999999" customHeight="1">
      <c r="A21" s="101"/>
      <c r="B21" s="299">
        <v>6</v>
      </c>
      <c r="C21" s="300" t="s">
        <v>85</v>
      </c>
      <c r="D21" s="301">
        <v>54</v>
      </c>
      <c r="E21" s="302"/>
      <c r="F21" s="303">
        <v>6</v>
      </c>
      <c r="G21" s="303">
        <v>7</v>
      </c>
      <c r="H21" s="303">
        <v>7</v>
      </c>
      <c r="I21" s="303">
        <v>12</v>
      </c>
      <c r="J21" s="303">
        <v>11</v>
      </c>
      <c r="K21" s="303">
        <v>12</v>
      </c>
      <c r="L21" s="303">
        <v>12</v>
      </c>
      <c r="M21" s="303">
        <v>0</v>
      </c>
      <c r="N21" s="303">
        <v>0</v>
      </c>
      <c r="O21" s="303">
        <v>0</v>
      </c>
      <c r="P21" s="303">
        <v>0</v>
      </c>
      <c r="Q21" s="303">
        <v>0</v>
      </c>
      <c r="R21" s="303">
        <v>0</v>
      </c>
      <c r="S21" s="303">
        <v>0</v>
      </c>
      <c r="T21" s="303">
        <v>0</v>
      </c>
      <c r="U21" s="303">
        <v>0</v>
      </c>
      <c r="V21" s="303">
        <v>0</v>
      </c>
      <c r="W21" s="303">
        <v>0</v>
      </c>
      <c r="X21" s="303">
        <v>0</v>
      </c>
      <c r="Y21" s="303">
        <v>0</v>
      </c>
      <c r="Z21" s="303">
        <v>0</v>
      </c>
      <c r="AA21" s="303">
        <v>0</v>
      </c>
      <c r="AB21" s="303">
        <v>0</v>
      </c>
      <c r="AC21" s="303">
        <v>0</v>
      </c>
      <c r="AD21" s="303">
        <v>0</v>
      </c>
      <c r="AE21" s="303">
        <v>0</v>
      </c>
      <c r="AF21" s="303">
        <v>0</v>
      </c>
      <c r="AG21" s="303">
        <v>0</v>
      </c>
      <c r="AH21" s="303">
        <v>0</v>
      </c>
      <c r="AI21" s="303">
        <v>0</v>
      </c>
      <c r="AJ21" s="303">
        <v>0</v>
      </c>
      <c r="AK21" s="303">
        <v>0</v>
      </c>
      <c r="AL21" s="303">
        <v>0</v>
      </c>
      <c r="AM21" s="101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</row>
    <row r="22" spans="1:58" ht="18.899999999999999" customHeight="1">
      <c r="A22" s="101"/>
      <c r="B22" s="299">
        <v>7</v>
      </c>
      <c r="C22" s="300" t="s">
        <v>32</v>
      </c>
      <c r="D22" s="301">
        <v>52</v>
      </c>
      <c r="E22" s="302"/>
      <c r="F22" s="303">
        <v>12</v>
      </c>
      <c r="G22" s="303">
        <v>3</v>
      </c>
      <c r="H22" s="303">
        <v>4</v>
      </c>
      <c r="I22" s="303">
        <v>12</v>
      </c>
      <c r="J22" s="303">
        <v>11</v>
      </c>
      <c r="K22" s="303">
        <v>11</v>
      </c>
      <c r="L22" s="303">
        <v>6</v>
      </c>
      <c r="M22" s="303">
        <v>0</v>
      </c>
      <c r="N22" s="303">
        <v>0</v>
      </c>
      <c r="O22" s="303">
        <v>0</v>
      </c>
      <c r="P22" s="303">
        <v>0</v>
      </c>
      <c r="Q22" s="303">
        <v>0</v>
      </c>
      <c r="R22" s="303">
        <v>0</v>
      </c>
      <c r="S22" s="303">
        <v>0</v>
      </c>
      <c r="T22" s="303">
        <v>0</v>
      </c>
      <c r="U22" s="303">
        <v>0</v>
      </c>
      <c r="V22" s="303">
        <v>0</v>
      </c>
      <c r="W22" s="303">
        <v>0</v>
      </c>
      <c r="X22" s="303">
        <v>0</v>
      </c>
      <c r="Y22" s="303">
        <v>0</v>
      </c>
      <c r="Z22" s="303">
        <v>0</v>
      </c>
      <c r="AA22" s="303">
        <v>0</v>
      </c>
      <c r="AB22" s="303">
        <v>0</v>
      </c>
      <c r="AC22" s="303">
        <v>0</v>
      </c>
      <c r="AD22" s="303">
        <v>0</v>
      </c>
      <c r="AE22" s="303">
        <v>0</v>
      </c>
      <c r="AF22" s="303">
        <v>0</v>
      </c>
      <c r="AG22" s="303">
        <v>0</v>
      </c>
      <c r="AH22" s="303">
        <v>0</v>
      </c>
      <c r="AI22" s="303">
        <v>0</v>
      </c>
      <c r="AJ22" s="303">
        <v>0</v>
      </c>
      <c r="AK22" s="303">
        <v>0</v>
      </c>
      <c r="AL22" s="303">
        <v>0</v>
      </c>
      <c r="AM22" s="101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18.899999999999999" customHeight="1">
      <c r="A23" s="101"/>
      <c r="B23" s="299">
        <v>8</v>
      </c>
      <c r="C23" s="300" t="s">
        <v>26</v>
      </c>
      <c r="D23" s="301">
        <v>47</v>
      </c>
      <c r="E23" s="302"/>
      <c r="F23" s="303">
        <v>9</v>
      </c>
      <c r="G23" s="303">
        <v>3</v>
      </c>
      <c r="H23" s="303">
        <v>13</v>
      </c>
      <c r="I23" s="303">
        <v>10</v>
      </c>
      <c r="J23" s="303">
        <v>5</v>
      </c>
      <c r="K23" s="303">
        <v>10</v>
      </c>
      <c r="L23" s="303">
        <v>3</v>
      </c>
      <c r="M23" s="303">
        <v>0</v>
      </c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>
        <v>0</v>
      </c>
      <c r="AA23" s="303">
        <v>0</v>
      </c>
      <c r="AB23" s="303">
        <v>0</v>
      </c>
      <c r="AC23" s="303">
        <v>0</v>
      </c>
      <c r="AD23" s="303">
        <v>0</v>
      </c>
      <c r="AE23" s="303">
        <v>0</v>
      </c>
      <c r="AF23" s="303">
        <v>0</v>
      </c>
      <c r="AG23" s="303">
        <v>0</v>
      </c>
      <c r="AH23" s="303">
        <v>0</v>
      </c>
      <c r="AI23" s="303">
        <v>0</v>
      </c>
      <c r="AJ23" s="303">
        <v>0</v>
      </c>
      <c r="AK23" s="303">
        <v>0</v>
      </c>
      <c r="AL23" s="303">
        <v>0</v>
      </c>
      <c r="AM23" s="101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18.899999999999999" customHeight="1">
      <c r="A24" s="101"/>
      <c r="B24" s="299">
        <v>9</v>
      </c>
      <c r="C24" s="300" t="s">
        <v>3</v>
      </c>
      <c r="D24" s="301">
        <v>40</v>
      </c>
      <c r="E24" s="302"/>
      <c r="F24" s="303">
        <v>2</v>
      </c>
      <c r="G24" s="303">
        <v>5</v>
      </c>
      <c r="H24" s="303">
        <v>11</v>
      </c>
      <c r="I24" s="303">
        <v>9</v>
      </c>
      <c r="J24" s="303">
        <v>5</v>
      </c>
      <c r="K24" s="303">
        <v>10</v>
      </c>
      <c r="L24" s="303">
        <v>4</v>
      </c>
      <c r="M24" s="303">
        <v>0</v>
      </c>
      <c r="N24" s="303">
        <v>0</v>
      </c>
      <c r="O24" s="303">
        <v>0</v>
      </c>
      <c r="P24" s="303">
        <v>0</v>
      </c>
      <c r="Q24" s="303">
        <v>0</v>
      </c>
      <c r="R24" s="303">
        <v>0</v>
      </c>
      <c r="S24" s="303">
        <v>0</v>
      </c>
      <c r="T24" s="303">
        <v>0</v>
      </c>
      <c r="U24" s="303">
        <v>0</v>
      </c>
      <c r="V24" s="303">
        <v>0</v>
      </c>
      <c r="W24" s="303">
        <v>0</v>
      </c>
      <c r="X24" s="303">
        <v>0</v>
      </c>
      <c r="Y24" s="303">
        <v>0</v>
      </c>
      <c r="Z24" s="303">
        <v>0</v>
      </c>
      <c r="AA24" s="303">
        <v>0</v>
      </c>
      <c r="AB24" s="303">
        <v>0</v>
      </c>
      <c r="AC24" s="303">
        <v>0</v>
      </c>
      <c r="AD24" s="303">
        <v>0</v>
      </c>
      <c r="AE24" s="303">
        <v>0</v>
      </c>
      <c r="AF24" s="303">
        <v>0</v>
      </c>
      <c r="AG24" s="303">
        <v>0</v>
      </c>
      <c r="AH24" s="303">
        <v>0</v>
      </c>
      <c r="AI24" s="303">
        <v>0</v>
      </c>
      <c r="AJ24" s="303">
        <v>0</v>
      </c>
      <c r="AK24" s="303">
        <v>0</v>
      </c>
      <c r="AL24" s="303">
        <v>0</v>
      </c>
      <c r="AM24" s="101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18.899999999999999" customHeight="1">
      <c r="A25" s="101"/>
      <c r="B25" s="299">
        <v>10</v>
      </c>
      <c r="C25" s="300" t="s">
        <v>4</v>
      </c>
      <c r="D25" s="301">
        <v>39</v>
      </c>
      <c r="E25" s="302"/>
      <c r="F25" s="303">
        <v>3</v>
      </c>
      <c r="G25" s="303">
        <v>10</v>
      </c>
      <c r="H25" s="303">
        <v>4</v>
      </c>
      <c r="I25" s="303">
        <v>10</v>
      </c>
      <c r="J25" s="303">
        <v>5</v>
      </c>
      <c r="K25" s="303">
        <v>10</v>
      </c>
      <c r="L25" s="303">
        <v>3</v>
      </c>
      <c r="M25" s="303">
        <v>0</v>
      </c>
      <c r="N25" s="303">
        <v>0</v>
      </c>
      <c r="O25" s="303">
        <v>0</v>
      </c>
      <c r="P25" s="303">
        <v>0</v>
      </c>
      <c r="Q25" s="303">
        <v>0</v>
      </c>
      <c r="R25" s="303">
        <v>0</v>
      </c>
      <c r="S25" s="303">
        <v>0</v>
      </c>
      <c r="T25" s="303">
        <v>0</v>
      </c>
      <c r="U25" s="303">
        <v>0</v>
      </c>
      <c r="V25" s="303">
        <v>0</v>
      </c>
      <c r="W25" s="303">
        <v>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>
        <v>0</v>
      </c>
      <c r="AF25" s="303">
        <v>0</v>
      </c>
      <c r="AG25" s="303">
        <v>0</v>
      </c>
      <c r="AH25" s="303">
        <v>0</v>
      </c>
      <c r="AI25" s="303">
        <v>0</v>
      </c>
      <c r="AJ25" s="303">
        <v>0</v>
      </c>
      <c r="AK25" s="303">
        <v>0</v>
      </c>
      <c r="AL25" s="303">
        <v>0</v>
      </c>
      <c r="AM25" s="101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18.899999999999999" customHeight="1">
      <c r="A26" s="101"/>
      <c r="B26" s="299">
        <v>11</v>
      </c>
      <c r="C26" s="300" t="s">
        <v>73</v>
      </c>
      <c r="D26" s="301">
        <v>34</v>
      </c>
      <c r="E26" s="302"/>
      <c r="F26" s="303">
        <v>5</v>
      </c>
      <c r="G26" s="303">
        <v>6</v>
      </c>
      <c r="H26" s="303">
        <v>6</v>
      </c>
      <c r="I26" s="303">
        <v>12</v>
      </c>
      <c r="J26" s="303">
        <v>3</v>
      </c>
      <c r="K26" s="303">
        <v>3</v>
      </c>
      <c r="L26" s="303">
        <v>5</v>
      </c>
      <c r="M26" s="303">
        <v>0</v>
      </c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>
        <v>0</v>
      </c>
      <c r="AA26" s="303">
        <v>0</v>
      </c>
      <c r="AB26" s="303">
        <v>0</v>
      </c>
      <c r="AC26" s="303">
        <v>0</v>
      </c>
      <c r="AD26" s="303">
        <v>0</v>
      </c>
      <c r="AE26" s="303">
        <v>0</v>
      </c>
      <c r="AF26" s="303">
        <v>0</v>
      </c>
      <c r="AG26" s="303">
        <v>0</v>
      </c>
      <c r="AH26" s="303">
        <v>0</v>
      </c>
      <c r="AI26" s="303">
        <v>0</v>
      </c>
      <c r="AJ26" s="303">
        <v>0</v>
      </c>
      <c r="AK26" s="303">
        <v>0</v>
      </c>
      <c r="AL26" s="303">
        <v>0</v>
      </c>
      <c r="AM26" s="101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18.899999999999999" customHeight="1">
      <c r="A27" s="101"/>
      <c r="B27" s="299">
        <v>12</v>
      </c>
      <c r="C27" s="300" t="s">
        <v>71</v>
      </c>
      <c r="D27" s="301">
        <v>4</v>
      </c>
      <c r="E27" s="302">
        <v>6</v>
      </c>
      <c r="F27" s="303">
        <v>4</v>
      </c>
      <c r="G27" s="303">
        <v>0</v>
      </c>
      <c r="H27" s="303">
        <v>0</v>
      </c>
      <c r="I27" s="303">
        <v>0</v>
      </c>
      <c r="J27" s="303">
        <v>0</v>
      </c>
      <c r="K27" s="303">
        <v>0</v>
      </c>
      <c r="L27" s="303">
        <v>0</v>
      </c>
      <c r="M27" s="303">
        <v>0</v>
      </c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0</v>
      </c>
      <c r="AA27" s="303">
        <v>0</v>
      </c>
      <c r="AB27" s="303">
        <v>0</v>
      </c>
      <c r="AC27" s="303">
        <v>0</v>
      </c>
      <c r="AD27" s="303">
        <v>0</v>
      </c>
      <c r="AE27" s="303">
        <v>0</v>
      </c>
      <c r="AF27" s="303">
        <v>0</v>
      </c>
      <c r="AG27" s="303">
        <v>0</v>
      </c>
      <c r="AH27" s="303">
        <v>0</v>
      </c>
      <c r="AI27" s="303">
        <v>0</v>
      </c>
      <c r="AJ27" s="303">
        <v>0</v>
      </c>
      <c r="AK27" s="303">
        <v>0</v>
      </c>
      <c r="AL27" s="304">
        <v>0</v>
      </c>
      <c r="AM27" s="101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18.899999999999999" customHeight="1">
      <c r="A28" s="101"/>
      <c r="B28" s="223"/>
      <c r="C28" s="296" t="s">
        <v>63</v>
      </c>
      <c r="D28" s="301"/>
      <c r="E28" s="302"/>
      <c r="F28" s="368">
        <v>45540</v>
      </c>
      <c r="G28" s="368"/>
      <c r="H28" s="368">
        <v>45554</v>
      </c>
      <c r="I28" s="368"/>
      <c r="J28" s="368">
        <v>45568</v>
      </c>
      <c r="K28" s="368"/>
      <c r="L28" s="320">
        <v>45582</v>
      </c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101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</row>
    <row r="29" spans="1:58" ht="18.899999999999999" customHeight="1">
      <c r="A29" s="101"/>
      <c r="B29" s="299">
        <v>1</v>
      </c>
      <c r="C29" s="300" t="s">
        <v>47</v>
      </c>
      <c r="D29" s="301">
        <v>70</v>
      </c>
      <c r="E29" s="302"/>
      <c r="F29" s="303">
        <v>14</v>
      </c>
      <c r="G29" s="303">
        <v>14</v>
      </c>
      <c r="H29" s="303">
        <v>13</v>
      </c>
      <c r="I29" s="303">
        <v>14</v>
      </c>
      <c r="J29" s="303">
        <v>14</v>
      </c>
      <c r="K29" s="303">
        <v>11</v>
      </c>
      <c r="L29" s="303">
        <v>14</v>
      </c>
      <c r="M29" s="303">
        <v>0</v>
      </c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>
        <v>0</v>
      </c>
      <c r="AF29" s="303">
        <v>0</v>
      </c>
      <c r="AG29" s="303">
        <v>0</v>
      </c>
      <c r="AH29" s="303">
        <v>0</v>
      </c>
      <c r="AI29" s="303">
        <v>0</v>
      </c>
      <c r="AJ29" s="303">
        <v>0</v>
      </c>
      <c r="AK29" s="303">
        <v>0</v>
      </c>
      <c r="AL29" s="303">
        <v>0</v>
      </c>
      <c r="AM29" s="101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18.899999999999999" customHeight="1">
      <c r="A30" s="101"/>
      <c r="B30" s="299">
        <v>2</v>
      </c>
      <c r="C30" s="300" t="s">
        <v>70</v>
      </c>
      <c r="D30" s="301">
        <v>62</v>
      </c>
      <c r="E30" s="302">
        <v>2</v>
      </c>
      <c r="F30" s="303">
        <v>0</v>
      </c>
      <c r="G30" s="303">
        <v>0</v>
      </c>
      <c r="H30" s="303">
        <v>12</v>
      </c>
      <c r="I30" s="303">
        <v>14</v>
      </c>
      <c r="J30" s="303">
        <v>11</v>
      </c>
      <c r="K30" s="303">
        <v>12</v>
      </c>
      <c r="L30" s="303">
        <v>13</v>
      </c>
      <c r="M30" s="303">
        <v>0</v>
      </c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>
        <v>0</v>
      </c>
      <c r="AF30" s="303">
        <v>0</v>
      </c>
      <c r="AG30" s="303">
        <v>0</v>
      </c>
      <c r="AH30" s="303">
        <v>0</v>
      </c>
      <c r="AI30" s="303">
        <v>0</v>
      </c>
      <c r="AJ30" s="303">
        <v>0</v>
      </c>
      <c r="AK30" s="303">
        <v>0</v>
      </c>
      <c r="AL30" s="303">
        <v>0</v>
      </c>
      <c r="AM30" s="101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18.899999999999999" customHeight="1">
      <c r="A31" s="101"/>
      <c r="B31" s="299">
        <v>3</v>
      </c>
      <c r="C31" s="300" t="s">
        <v>29</v>
      </c>
      <c r="D31" s="301">
        <v>56</v>
      </c>
      <c r="E31" s="302"/>
      <c r="F31" s="303">
        <v>13</v>
      </c>
      <c r="G31" s="303">
        <v>4</v>
      </c>
      <c r="H31" s="303">
        <v>6</v>
      </c>
      <c r="I31" s="303">
        <v>13</v>
      </c>
      <c r="J31" s="303">
        <v>4</v>
      </c>
      <c r="K31" s="303">
        <v>11</v>
      </c>
      <c r="L31" s="303">
        <v>13</v>
      </c>
      <c r="M31" s="303">
        <v>0</v>
      </c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>
        <v>0</v>
      </c>
      <c r="AA31" s="303">
        <v>0</v>
      </c>
      <c r="AB31" s="303">
        <v>0</v>
      </c>
      <c r="AC31" s="303">
        <v>0</v>
      </c>
      <c r="AD31" s="303">
        <v>0</v>
      </c>
      <c r="AE31" s="303">
        <v>0</v>
      </c>
      <c r="AF31" s="303">
        <v>0</v>
      </c>
      <c r="AG31" s="303">
        <v>0</v>
      </c>
      <c r="AH31" s="303">
        <v>0</v>
      </c>
      <c r="AI31" s="303">
        <v>0</v>
      </c>
      <c r="AJ31" s="303">
        <v>0</v>
      </c>
      <c r="AK31" s="303">
        <v>0</v>
      </c>
      <c r="AL31" s="303">
        <v>0</v>
      </c>
      <c r="AM31" s="101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18.899999999999999" customHeight="1">
      <c r="A32" s="101"/>
      <c r="B32" s="299">
        <v>4</v>
      </c>
      <c r="C32" s="300" t="s">
        <v>30</v>
      </c>
      <c r="D32" s="301">
        <v>55</v>
      </c>
      <c r="E32" s="302"/>
      <c r="F32" s="303">
        <v>11</v>
      </c>
      <c r="G32" s="303">
        <v>13</v>
      </c>
      <c r="H32" s="303">
        <v>6</v>
      </c>
      <c r="I32" s="303">
        <v>12</v>
      </c>
      <c r="J32" s="303">
        <v>6</v>
      </c>
      <c r="K32" s="303">
        <v>4</v>
      </c>
      <c r="L32" s="303">
        <v>13</v>
      </c>
      <c r="M32" s="303">
        <v>0</v>
      </c>
      <c r="N32" s="303">
        <v>0</v>
      </c>
      <c r="O32" s="303">
        <v>0</v>
      </c>
      <c r="P32" s="303">
        <v>0</v>
      </c>
      <c r="Q32" s="303">
        <v>0</v>
      </c>
      <c r="R32" s="303">
        <v>0</v>
      </c>
      <c r="S32" s="303">
        <v>0</v>
      </c>
      <c r="T32" s="303">
        <v>0</v>
      </c>
      <c r="U32" s="303">
        <v>0</v>
      </c>
      <c r="V32" s="303">
        <v>0</v>
      </c>
      <c r="W32" s="303">
        <v>0</v>
      </c>
      <c r="X32" s="303">
        <v>0</v>
      </c>
      <c r="Y32" s="303">
        <v>0</v>
      </c>
      <c r="Z32" s="303">
        <v>0</v>
      </c>
      <c r="AA32" s="303">
        <v>0</v>
      </c>
      <c r="AB32" s="303">
        <v>0</v>
      </c>
      <c r="AC32" s="303">
        <v>0</v>
      </c>
      <c r="AD32" s="303">
        <v>0</v>
      </c>
      <c r="AE32" s="303">
        <v>0</v>
      </c>
      <c r="AF32" s="303">
        <v>0</v>
      </c>
      <c r="AG32" s="303">
        <v>0</v>
      </c>
      <c r="AH32" s="303">
        <v>0</v>
      </c>
      <c r="AI32" s="303">
        <v>0</v>
      </c>
      <c r="AJ32" s="303">
        <v>0</v>
      </c>
      <c r="AK32" s="303">
        <v>0</v>
      </c>
      <c r="AL32" s="303">
        <v>0</v>
      </c>
      <c r="AM32" s="101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</row>
    <row r="33" spans="1:58" ht="18.899999999999999" customHeight="1">
      <c r="A33" s="101"/>
      <c r="B33" s="299">
        <v>5</v>
      </c>
      <c r="C33" s="300" t="s">
        <v>31</v>
      </c>
      <c r="D33" s="301">
        <v>48</v>
      </c>
      <c r="E33" s="302">
        <v>3</v>
      </c>
      <c r="F33" s="303">
        <v>0</v>
      </c>
      <c r="G33" s="303">
        <v>0</v>
      </c>
      <c r="H33" s="303">
        <v>13</v>
      </c>
      <c r="I33" s="303">
        <v>0</v>
      </c>
      <c r="J33" s="303">
        <v>7</v>
      </c>
      <c r="K33" s="303">
        <v>14</v>
      </c>
      <c r="L33" s="303">
        <v>14</v>
      </c>
      <c r="M33" s="303">
        <v>0</v>
      </c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>
        <v>0</v>
      </c>
      <c r="AF33" s="303">
        <v>0</v>
      </c>
      <c r="AG33" s="303">
        <v>0</v>
      </c>
      <c r="AH33" s="303">
        <v>0</v>
      </c>
      <c r="AI33" s="303">
        <v>0</v>
      </c>
      <c r="AJ33" s="303">
        <v>0</v>
      </c>
      <c r="AK33" s="303">
        <v>0</v>
      </c>
      <c r="AL33" s="303">
        <v>0</v>
      </c>
      <c r="AM33" s="101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</row>
    <row r="34" spans="1:58" ht="18.899999999999999" customHeight="1">
      <c r="A34" s="101"/>
      <c r="B34" s="299">
        <v>6</v>
      </c>
      <c r="C34" s="300" t="s">
        <v>84</v>
      </c>
      <c r="D34" s="301">
        <v>46</v>
      </c>
      <c r="E34" s="302"/>
      <c r="F34" s="303">
        <v>6</v>
      </c>
      <c r="G34" s="303">
        <v>12</v>
      </c>
      <c r="H34" s="303">
        <v>6</v>
      </c>
      <c r="I34" s="303">
        <v>3</v>
      </c>
      <c r="J34" s="303">
        <v>3</v>
      </c>
      <c r="K34" s="303">
        <v>12</v>
      </c>
      <c r="L34" s="303">
        <v>10</v>
      </c>
      <c r="M34" s="303">
        <v>0</v>
      </c>
      <c r="N34" s="303">
        <v>0</v>
      </c>
      <c r="O34" s="303">
        <v>0</v>
      </c>
      <c r="P34" s="303">
        <v>0</v>
      </c>
      <c r="Q34" s="303">
        <v>0</v>
      </c>
      <c r="R34" s="303">
        <v>0</v>
      </c>
      <c r="S34" s="303">
        <v>0</v>
      </c>
      <c r="T34" s="303">
        <v>0</v>
      </c>
      <c r="U34" s="303">
        <v>0</v>
      </c>
      <c r="V34" s="303">
        <v>0</v>
      </c>
      <c r="W34" s="303">
        <v>0</v>
      </c>
      <c r="X34" s="303">
        <v>0</v>
      </c>
      <c r="Y34" s="303">
        <v>0</v>
      </c>
      <c r="Z34" s="303">
        <v>0</v>
      </c>
      <c r="AA34" s="303">
        <v>0</v>
      </c>
      <c r="AB34" s="303">
        <v>0</v>
      </c>
      <c r="AC34" s="303">
        <v>0</v>
      </c>
      <c r="AD34" s="303">
        <v>0</v>
      </c>
      <c r="AE34" s="303">
        <v>0</v>
      </c>
      <c r="AF34" s="303">
        <v>0</v>
      </c>
      <c r="AG34" s="303">
        <v>0</v>
      </c>
      <c r="AH34" s="303">
        <v>0</v>
      </c>
      <c r="AI34" s="303">
        <v>0</v>
      </c>
      <c r="AJ34" s="303">
        <v>0</v>
      </c>
      <c r="AK34" s="303">
        <v>0</v>
      </c>
      <c r="AL34" s="303">
        <v>0</v>
      </c>
      <c r="AM34" s="101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</row>
    <row r="35" spans="1:58" ht="18.899999999999999" customHeight="1">
      <c r="A35" s="101"/>
      <c r="B35" s="299">
        <v>7</v>
      </c>
      <c r="C35" s="300" t="s">
        <v>57</v>
      </c>
      <c r="D35" s="301">
        <v>36</v>
      </c>
      <c r="E35" s="302">
        <v>2</v>
      </c>
      <c r="F35" s="303">
        <v>4</v>
      </c>
      <c r="G35" s="303">
        <v>10</v>
      </c>
      <c r="H35" s="303">
        <v>13</v>
      </c>
      <c r="I35" s="303">
        <v>5</v>
      </c>
      <c r="J35" s="303">
        <v>0</v>
      </c>
      <c r="K35" s="303">
        <v>0</v>
      </c>
      <c r="L35" s="303">
        <v>4</v>
      </c>
      <c r="M35" s="303">
        <v>0</v>
      </c>
      <c r="N35" s="303">
        <v>0</v>
      </c>
      <c r="O35" s="303">
        <v>0</v>
      </c>
      <c r="P35" s="303">
        <v>0</v>
      </c>
      <c r="Q35" s="303">
        <v>0</v>
      </c>
      <c r="R35" s="303">
        <v>0</v>
      </c>
      <c r="S35" s="303">
        <v>0</v>
      </c>
      <c r="T35" s="303">
        <v>0</v>
      </c>
      <c r="U35" s="303">
        <v>0</v>
      </c>
      <c r="V35" s="303">
        <v>0</v>
      </c>
      <c r="W35" s="303">
        <v>0</v>
      </c>
      <c r="X35" s="303">
        <v>0</v>
      </c>
      <c r="Y35" s="303">
        <v>0</v>
      </c>
      <c r="Z35" s="303">
        <v>0</v>
      </c>
      <c r="AA35" s="303">
        <v>0</v>
      </c>
      <c r="AB35" s="303">
        <v>0</v>
      </c>
      <c r="AC35" s="303">
        <v>0</v>
      </c>
      <c r="AD35" s="303">
        <v>0</v>
      </c>
      <c r="AE35" s="303">
        <v>0</v>
      </c>
      <c r="AF35" s="303">
        <v>0</v>
      </c>
      <c r="AG35" s="303">
        <v>0</v>
      </c>
      <c r="AH35" s="303">
        <v>0</v>
      </c>
      <c r="AI35" s="303">
        <v>0</v>
      </c>
      <c r="AJ35" s="303">
        <v>0</v>
      </c>
      <c r="AK35" s="303">
        <v>0</v>
      </c>
      <c r="AL35" s="303">
        <v>0</v>
      </c>
      <c r="AM35" s="101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</row>
    <row r="36" spans="1:58" ht="18.899999999999999" customHeight="1">
      <c r="A36" s="101"/>
      <c r="B36" s="299">
        <v>8</v>
      </c>
      <c r="C36" s="300" t="s">
        <v>35</v>
      </c>
      <c r="D36" s="301">
        <v>32</v>
      </c>
      <c r="E36" s="302"/>
      <c r="F36" s="303">
        <v>5</v>
      </c>
      <c r="G36" s="303">
        <v>10</v>
      </c>
      <c r="H36" s="303">
        <v>0</v>
      </c>
      <c r="I36" s="303">
        <v>0</v>
      </c>
      <c r="J36" s="303">
        <v>2</v>
      </c>
      <c r="K36" s="303">
        <v>10</v>
      </c>
      <c r="L36" s="303">
        <v>5</v>
      </c>
      <c r="M36" s="303">
        <v>0</v>
      </c>
      <c r="N36" s="303">
        <v>0</v>
      </c>
      <c r="O36" s="303">
        <v>0</v>
      </c>
      <c r="P36" s="303">
        <v>0</v>
      </c>
      <c r="Q36" s="303">
        <v>0</v>
      </c>
      <c r="R36" s="303">
        <v>0</v>
      </c>
      <c r="S36" s="303">
        <v>0</v>
      </c>
      <c r="T36" s="303">
        <v>0</v>
      </c>
      <c r="U36" s="303">
        <v>0</v>
      </c>
      <c r="V36" s="303">
        <v>0</v>
      </c>
      <c r="W36" s="303">
        <v>0</v>
      </c>
      <c r="X36" s="303">
        <v>0</v>
      </c>
      <c r="Y36" s="303">
        <v>0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>
        <v>0</v>
      </c>
      <c r="AF36" s="303">
        <v>0</v>
      </c>
      <c r="AG36" s="303">
        <v>0</v>
      </c>
      <c r="AH36" s="303">
        <v>0</v>
      </c>
      <c r="AI36" s="303">
        <v>0</v>
      </c>
      <c r="AJ36" s="303">
        <v>0</v>
      </c>
      <c r="AK36" s="303">
        <v>0</v>
      </c>
      <c r="AL36" s="303">
        <v>0</v>
      </c>
      <c r="AM36" s="101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</row>
    <row r="37" spans="1:58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</row>
    <row r="38" spans="1:58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</row>
    <row r="39" spans="1:58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</row>
    <row r="40" spans="1:58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</row>
    <row r="41" spans="1:58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</row>
    <row r="42" spans="1:58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</row>
    <row r="43" spans="1:58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</row>
    <row r="44" spans="1:58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</row>
    <row r="45" spans="1:58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58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</row>
    <row r="47" spans="1:58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</row>
    <row r="48" spans="1:58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</row>
    <row r="49" spans="1:58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</row>
    <row r="50" spans="1:5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5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</row>
    <row r="52" spans="1:5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</row>
    <row r="53" spans="1:5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</row>
    <row r="54" spans="1:5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</row>
    <row r="55" spans="1:5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5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</row>
    <row r="57" spans="1:5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</row>
    <row r="58" spans="1: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</row>
    <row r="59" spans="1:5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</row>
    <row r="60" spans="1:5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5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5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</row>
    <row r="63" spans="1:5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</row>
    <row r="64" spans="1:5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1:5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</row>
    <row r="66" spans="1:58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</row>
    <row r="67" spans="1:58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</row>
    <row r="68" spans="1:5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</row>
    <row r="69" spans="1:58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</row>
  </sheetData>
  <mergeCells count="48">
    <mergeCell ref="AE28:AF28"/>
    <mergeCell ref="AG28:AH28"/>
    <mergeCell ref="AI28:AJ28"/>
    <mergeCell ref="AE15:AF15"/>
    <mergeCell ref="AG15:AH15"/>
    <mergeCell ref="AI15:AJ15"/>
    <mergeCell ref="Y28:Z28"/>
    <mergeCell ref="AA28:AB28"/>
    <mergeCell ref="AC28:AD28"/>
    <mergeCell ref="M15:N15"/>
    <mergeCell ref="M28:N28"/>
    <mergeCell ref="AK15:AL15"/>
    <mergeCell ref="F28:G28"/>
    <mergeCell ref="H28:I28"/>
    <mergeCell ref="J28:K28"/>
    <mergeCell ref="O28:P28"/>
    <mergeCell ref="Q28:R28"/>
    <mergeCell ref="S15:T15"/>
    <mergeCell ref="U15:V15"/>
    <mergeCell ref="W15:X15"/>
    <mergeCell ref="Y15:Z15"/>
    <mergeCell ref="AA15:AB15"/>
    <mergeCell ref="AC15:AD15"/>
    <mergeCell ref="AK28:AL28"/>
    <mergeCell ref="S28:T28"/>
    <mergeCell ref="U28:V28"/>
    <mergeCell ref="W28:X28"/>
    <mergeCell ref="AE5:AF5"/>
    <mergeCell ref="AG5:AH5"/>
    <mergeCell ref="AI5:AJ5"/>
    <mergeCell ref="AK5:AL5"/>
    <mergeCell ref="F15:G15"/>
    <mergeCell ref="H15:I15"/>
    <mergeCell ref="J15:K15"/>
    <mergeCell ref="O15:P15"/>
    <mergeCell ref="Q15:R15"/>
    <mergeCell ref="S5:T5"/>
    <mergeCell ref="U5:V5"/>
    <mergeCell ref="W5:X5"/>
    <mergeCell ref="Y5:Z5"/>
    <mergeCell ref="AA5:AB5"/>
    <mergeCell ref="AC5:AD5"/>
    <mergeCell ref="Q5:R5"/>
    <mergeCell ref="F5:G5"/>
    <mergeCell ref="H5:I5"/>
    <mergeCell ref="J5:K5"/>
    <mergeCell ref="O5:P5"/>
    <mergeCell ref="M5:N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workbookViewId="0">
      <selection activeCell="J21" sqref="J21"/>
    </sheetView>
  </sheetViews>
  <sheetFormatPr defaultColWidth="9.109375" defaultRowHeight="14.4"/>
  <cols>
    <col min="1" max="1" width="4.33203125" style="97" customWidth="1"/>
    <col min="2" max="2" width="36.33203125" style="97" customWidth="1"/>
    <col min="3" max="3" width="15.5546875" style="97" customWidth="1"/>
    <col min="4" max="4" width="4.33203125" style="97" customWidth="1"/>
    <col min="5" max="5" width="36.33203125" style="97" customWidth="1"/>
    <col min="6" max="6" width="15.5546875" style="97" customWidth="1"/>
    <col min="7" max="7" width="4.33203125" style="97" customWidth="1"/>
    <col min="8" max="16384" width="9.109375" style="97"/>
  </cols>
  <sheetData>
    <row r="1" spans="1:17" ht="23.4" customHeight="1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8.600000000000001">
      <c r="A2" s="63"/>
      <c r="B2" s="126" t="s">
        <v>68</v>
      </c>
      <c r="C2" s="126" t="s">
        <v>11</v>
      </c>
      <c r="D2" s="74"/>
      <c r="E2" s="126" t="s">
        <v>42</v>
      </c>
      <c r="F2" s="126" t="s">
        <v>11</v>
      </c>
      <c r="G2" s="101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8.600000000000001">
      <c r="A3" s="64">
        <v>1</v>
      </c>
      <c r="B3" s="224" t="s">
        <v>24</v>
      </c>
      <c r="C3" s="225">
        <v>140.97999999999999</v>
      </c>
      <c r="D3" s="51">
        <v>1</v>
      </c>
      <c r="E3" s="231" t="s">
        <v>43</v>
      </c>
      <c r="F3" s="225">
        <v>145.35714285714286</v>
      </c>
      <c r="G3" s="101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8.600000000000001">
      <c r="A4" s="64">
        <v>2</v>
      </c>
      <c r="B4" s="224" t="s">
        <v>22</v>
      </c>
      <c r="C4" s="225">
        <v>140.24285714285713</v>
      </c>
      <c r="D4" s="51">
        <v>2</v>
      </c>
      <c r="E4" s="231" t="s">
        <v>44</v>
      </c>
      <c r="F4" s="225">
        <v>144.9</v>
      </c>
      <c r="G4" s="101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8.600000000000001">
      <c r="A5" s="64">
        <v>3</v>
      </c>
      <c r="B5" s="224" t="s">
        <v>34</v>
      </c>
      <c r="C5" s="225">
        <v>138.72857142857143</v>
      </c>
      <c r="D5" s="51">
        <v>3</v>
      </c>
      <c r="E5" s="231" t="s">
        <v>25</v>
      </c>
      <c r="F5" s="225">
        <v>144.71428571428572</v>
      </c>
      <c r="G5" s="101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18.600000000000001">
      <c r="A6" s="64">
        <v>4</v>
      </c>
      <c r="B6" s="224" t="s">
        <v>85</v>
      </c>
      <c r="C6" s="225">
        <v>137.98571428571429</v>
      </c>
      <c r="D6" s="51">
        <v>4</v>
      </c>
      <c r="E6" s="232" t="s">
        <v>48</v>
      </c>
      <c r="F6" s="225">
        <v>144.07142857142858</v>
      </c>
      <c r="G6" s="101"/>
      <c r="H6" s="96"/>
      <c r="I6" s="96"/>
      <c r="J6" s="96"/>
      <c r="K6" s="96"/>
      <c r="O6" s="96"/>
      <c r="P6" s="96"/>
      <c r="Q6" s="96"/>
    </row>
    <row r="7" spans="1:17" ht="18.600000000000001">
      <c r="A7" s="64">
        <v>5</v>
      </c>
      <c r="B7" s="224" t="s">
        <v>54</v>
      </c>
      <c r="C7" s="226">
        <v>137.84285714285716</v>
      </c>
      <c r="D7" s="51">
        <v>5</v>
      </c>
      <c r="E7" s="231" t="s">
        <v>60</v>
      </c>
      <c r="F7" s="225">
        <v>143.56666666666666</v>
      </c>
      <c r="G7" s="101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8.600000000000001">
      <c r="A8" s="64">
        <v>6</v>
      </c>
      <c r="B8" s="227" t="s">
        <v>32</v>
      </c>
      <c r="C8" s="225">
        <v>134.38571428571427</v>
      </c>
      <c r="D8" s="51">
        <v>6</v>
      </c>
      <c r="E8" s="231" t="s">
        <v>33</v>
      </c>
      <c r="F8" s="225">
        <v>143.14285714285714</v>
      </c>
      <c r="G8" s="101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ht="18.600000000000001">
      <c r="A9" s="64">
        <v>7</v>
      </c>
      <c r="B9" s="224" t="s">
        <v>49</v>
      </c>
      <c r="C9" s="225">
        <v>132.05714285714285</v>
      </c>
      <c r="D9" s="51">
        <v>7</v>
      </c>
      <c r="E9" s="224" t="s">
        <v>23</v>
      </c>
      <c r="F9" s="225">
        <v>141.54</v>
      </c>
      <c r="G9" s="101"/>
      <c r="H9" s="96"/>
      <c r="I9" s="96"/>
      <c r="J9" s="96"/>
      <c r="M9" s="96"/>
      <c r="N9" s="96"/>
      <c r="O9" s="96"/>
      <c r="P9" s="96"/>
      <c r="Q9" s="96"/>
    </row>
    <row r="10" spans="1:17" ht="18.600000000000001">
      <c r="A10" s="64">
        <v>8</v>
      </c>
      <c r="B10" s="224" t="s">
        <v>30</v>
      </c>
      <c r="C10" s="225">
        <v>125.67142857142858</v>
      </c>
      <c r="D10" s="51">
        <v>8</v>
      </c>
      <c r="E10" s="231" t="s">
        <v>27</v>
      </c>
      <c r="F10" s="225">
        <v>139.15714285714284</v>
      </c>
      <c r="G10" s="101"/>
      <c r="H10" s="96"/>
      <c r="I10" s="96"/>
      <c r="M10" s="96"/>
      <c r="N10" s="96"/>
      <c r="O10" s="96"/>
      <c r="P10" s="96"/>
      <c r="Q10" s="96"/>
    </row>
    <row r="11" spans="1:17" ht="18.600000000000001">
      <c r="A11" s="64">
        <v>9</v>
      </c>
      <c r="B11" s="224" t="s">
        <v>29</v>
      </c>
      <c r="C11" s="225">
        <v>124.41428571428571</v>
      </c>
      <c r="D11" s="51">
        <v>9</v>
      </c>
      <c r="E11" s="231" t="s">
        <v>12</v>
      </c>
      <c r="F11" s="225">
        <v>136.92857142857142</v>
      </c>
      <c r="G11" s="101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8.600000000000001">
      <c r="A12" s="64">
        <v>10</v>
      </c>
      <c r="B12" s="224" t="s">
        <v>57</v>
      </c>
      <c r="C12" s="225">
        <v>121.26</v>
      </c>
      <c r="D12" s="51">
        <v>10</v>
      </c>
      <c r="E12" s="233" t="s">
        <v>73</v>
      </c>
      <c r="F12" s="234">
        <v>134.84285714285716</v>
      </c>
      <c r="G12" s="101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7" ht="18.600000000000001">
      <c r="A13" s="64">
        <v>11</v>
      </c>
      <c r="B13" s="224" t="s">
        <v>55</v>
      </c>
      <c r="C13" s="228">
        <v>119.31428571428572</v>
      </c>
      <c r="D13" s="51">
        <v>11</v>
      </c>
      <c r="E13" s="231" t="s">
        <v>26</v>
      </c>
      <c r="F13" s="225">
        <v>132.91428571428571</v>
      </c>
      <c r="G13" s="101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ht="18.600000000000001">
      <c r="A14" s="64">
        <v>12</v>
      </c>
      <c r="B14" s="224" t="s">
        <v>35</v>
      </c>
      <c r="C14" s="228">
        <v>116.68</v>
      </c>
      <c r="D14" s="51">
        <v>12</v>
      </c>
      <c r="E14" s="231" t="s">
        <v>3</v>
      </c>
      <c r="F14" s="225">
        <v>132.84285714285716</v>
      </c>
      <c r="G14" s="101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18.600000000000001">
      <c r="A15" s="64">
        <v>13</v>
      </c>
      <c r="B15" s="354"/>
      <c r="C15" s="355"/>
      <c r="D15" s="51">
        <v>13</v>
      </c>
      <c r="E15" s="231" t="s">
        <v>2</v>
      </c>
      <c r="F15" s="225">
        <v>132.04285714285714</v>
      </c>
      <c r="G15" s="101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ht="18.600000000000001">
      <c r="A16" s="64">
        <v>14</v>
      </c>
      <c r="B16" s="354"/>
      <c r="C16" s="355"/>
      <c r="D16" s="51">
        <v>14</v>
      </c>
      <c r="E16" s="231" t="s">
        <v>47</v>
      </c>
      <c r="F16" s="225">
        <v>129.62857142857143</v>
      </c>
      <c r="G16" s="101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8.600000000000001">
      <c r="A17" s="64">
        <v>15</v>
      </c>
      <c r="B17" s="356"/>
      <c r="C17" s="355"/>
      <c r="D17" s="51">
        <v>15</v>
      </c>
      <c r="E17" s="231" t="s">
        <v>71</v>
      </c>
      <c r="F17" s="225">
        <v>129</v>
      </c>
      <c r="G17" s="101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18.600000000000001">
      <c r="A18" s="50"/>
      <c r="B18" s="369"/>
      <c r="C18" s="370"/>
      <c r="D18" s="51">
        <v>16</v>
      </c>
      <c r="E18" s="231" t="s">
        <v>89</v>
      </c>
      <c r="F18" s="225">
        <v>127.35714285714286</v>
      </c>
      <c r="G18" s="101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8.600000000000001">
      <c r="A19" s="50"/>
      <c r="B19" s="371" t="s">
        <v>58</v>
      </c>
      <c r="C19" s="372"/>
      <c r="D19" s="51">
        <v>17</v>
      </c>
      <c r="E19" s="231" t="s">
        <v>70</v>
      </c>
      <c r="F19" s="225">
        <v>123.86</v>
      </c>
      <c r="G19" s="101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18.600000000000001">
      <c r="A20" s="50"/>
      <c r="B20" s="371" t="s">
        <v>59</v>
      </c>
      <c r="C20" s="372"/>
      <c r="D20" s="51">
        <v>18</v>
      </c>
      <c r="E20" s="231" t="s">
        <v>31</v>
      </c>
      <c r="F20" s="225">
        <v>123.575</v>
      </c>
      <c r="G20" s="101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18.600000000000001">
      <c r="A21" s="50"/>
      <c r="B21" s="229"/>
      <c r="C21" s="230"/>
      <c r="D21" s="51">
        <v>19</v>
      </c>
      <c r="E21" s="231" t="s">
        <v>96</v>
      </c>
      <c r="F21" s="225">
        <v>108.6</v>
      </c>
      <c r="G21" s="101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t="18.600000000000001">
      <c r="A22" s="50"/>
      <c r="B22" s="105"/>
      <c r="C22" s="107"/>
      <c r="D22" s="51">
        <v>20</v>
      </c>
      <c r="E22" s="231" t="s">
        <v>45</v>
      </c>
      <c r="F22" s="225">
        <v>0</v>
      </c>
      <c r="G22" s="101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t="18.600000000000001">
      <c r="A23" s="50"/>
      <c r="B23" s="105"/>
      <c r="C23" s="107"/>
      <c r="D23" s="51">
        <v>21</v>
      </c>
      <c r="E23" s="398"/>
      <c r="F23" s="399"/>
      <c r="G23" s="101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t="18.600000000000001">
      <c r="A24" s="50"/>
      <c r="B24" s="149"/>
      <c r="C24" s="150"/>
      <c r="D24" s="67"/>
      <c r="E24" s="67"/>
      <c r="F24" s="151"/>
      <c r="G24" s="101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18.600000000000001">
      <c r="A25" s="104"/>
      <c r="B25" s="105"/>
      <c r="C25" s="152"/>
      <c r="D25" s="91"/>
      <c r="E25" s="91"/>
      <c r="F25" s="10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t="18.600000000000001">
      <c r="A26" s="104"/>
      <c r="B26" s="111"/>
      <c r="C26" s="110"/>
      <c r="D26" s="91"/>
      <c r="E26" s="91"/>
      <c r="F26" s="153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t="18.600000000000001">
      <c r="A27" s="154"/>
      <c r="B27" s="155"/>
      <c r="C27" s="156"/>
      <c r="D27" s="91"/>
      <c r="E27" s="157"/>
      <c r="F27" s="15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8.600000000000001">
      <c r="A28" s="104"/>
      <c r="B28" s="105"/>
      <c r="C28" s="107"/>
      <c r="D28" s="91"/>
      <c r="E28" s="91"/>
      <c r="F28" s="10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t="18.600000000000001">
      <c r="A29" s="104"/>
      <c r="B29" s="105"/>
      <c r="C29" s="107"/>
      <c r="D29" s="91"/>
      <c r="E29" s="91"/>
      <c r="F29" s="10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8.600000000000001">
      <c r="A30" s="104"/>
      <c r="B30" s="105"/>
      <c r="C30" s="107"/>
      <c r="D30" s="91"/>
      <c r="E30" s="91"/>
      <c r="F30" s="10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8.600000000000001">
      <c r="A31" s="104"/>
      <c r="B31" s="105"/>
      <c r="C31" s="107"/>
      <c r="D31" s="91"/>
      <c r="E31" s="91"/>
      <c r="F31" s="10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t="18.600000000000001">
      <c r="A32" s="104"/>
      <c r="B32" s="105"/>
      <c r="C32" s="107"/>
      <c r="D32" s="91"/>
      <c r="E32" s="91"/>
      <c r="F32" s="10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8.600000000000001">
      <c r="A33" s="104"/>
      <c r="B33" s="105"/>
      <c r="C33" s="107"/>
      <c r="D33" s="91"/>
      <c r="E33" s="91"/>
      <c r="F33" s="10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8.600000000000001">
      <c r="A34" s="104"/>
      <c r="B34" s="105"/>
      <c r="C34" s="107"/>
      <c r="D34" s="91"/>
      <c r="E34" s="91"/>
      <c r="F34" s="10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t="18.600000000000001">
      <c r="A35" s="104"/>
      <c r="B35" s="105"/>
      <c r="C35" s="92"/>
      <c r="D35" s="154"/>
      <c r="E35" s="154"/>
      <c r="F35" s="10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</sheetData>
  <sortState xmlns:xlrd2="http://schemas.microsoft.com/office/spreadsheetml/2017/richdata2" ref="B14:C17">
    <sortCondition descending="1" ref="C14:C17"/>
  </sortState>
  <mergeCells count="3"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3"/>
  <sheetViews>
    <sheetView workbookViewId="0">
      <selection activeCell="J35" sqref="J35"/>
    </sheetView>
  </sheetViews>
  <sheetFormatPr defaultColWidth="9.109375" defaultRowHeight="14.4"/>
  <cols>
    <col min="1" max="1" width="4.109375" style="97" customWidth="1"/>
    <col min="2" max="2" width="29.109375" style="97" customWidth="1"/>
    <col min="3" max="19" width="8.5546875" style="97" customWidth="1"/>
    <col min="20" max="20" width="10.33203125" style="97" bestFit="1" customWidth="1"/>
    <col min="21" max="21" width="9.6640625" style="97" bestFit="1" customWidth="1"/>
    <col min="22" max="22" width="6" style="97" customWidth="1"/>
    <col min="23" max="16384" width="9.109375" style="97"/>
  </cols>
  <sheetData>
    <row r="1" spans="1:29" ht="18.899999999999999" customHeight="1">
      <c r="A1" s="161"/>
      <c r="B1" s="161"/>
      <c r="C1" s="374" t="s">
        <v>1</v>
      </c>
      <c r="D1" s="375"/>
      <c r="E1" s="101"/>
      <c r="F1" s="101"/>
      <c r="G1" s="161"/>
      <c r="H1" s="161"/>
      <c r="I1" s="161"/>
      <c r="J1" s="161"/>
      <c r="K1" s="162"/>
      <c r="L1" s="163"/>
      <c r="M1" s="164"/>
      <c r="N1" s="163"/>
      <c r="O1" s="163"/>
      <c r="P1" s="161"/>
      <c r="Q1" s="161"/>
      <c r="R1" s="161"/>
      <c r="S1" s="101"/>
      <c r="T1" s="101"/>
      <c r="U1" s="101"/>
      <c r="V1" s="165"/>
      <c r="W1" s="166"/>
      <c r="X1" s="167"/>
      <c r="Y1" s="96"/>
      <c r="Z1" s="96"/>
      <c r="AA1" s="96"/>
      <c r="AB1" s="96"/>
      <c r="AC1" s="96"/>
    </row>
    <row r="2" spans="1:29" ht="18.899999999999999" customHeight="1">
      <c r="A2" s="168"/>
      <c r="B2" s="159" t="s">
        <v>46</v>
      </c>
      <c r="C2" s="200">
        <v>45540</v>
      </c>
      <c r="D2" s="200">
        <v>45554</v>
      </c>
      <c r="E2" s="200">
        <v>45568</v>
      </c>
      <c r="F2" s="200">
        <v>45582</v>
      </c>
      <c r="G2" s="200"/>
      <c r="H2" s="200"/>
      <c r="I2" s="199"/>
      <c r="J2" s="199"/>
      <c r="K2" s="199"/>
      <c r="L2" s="199"/>
      <c r="M2" s="199"/>
      <c r="N2" s="199"/>
      <c r="O2" s="199"/>
      <c r="P2" s="200"/>
      <c r="Q2" s="200"/>
      <c r="R2" s="199"/>
      <c r="S2" s="199"/>
      <c r="T2" s="169" t="s">
        <v>13</v>
      </c>
      <c r="U2" s="170" t="s">
        <v>14</v>
      </c>
      <c r="V2" s="99"/>
      <c r="W2" s="171"/>
      <c r="X2" s="172"/>
      <c r="Y2" s="173"/>
      <c r="Z2" s="96"/>
      <c r="AA2" s="96"/>
      <c r="AB2" s="96"/>
      <c r="AC2" s="96"/>
    </row>
    <row r="3" spans="1:29" ht="18.899999999999999" customHeight="1">
      <c r="A3" s="64">
        <v>1</v>
      </c>
      <c r="B3" s="119" t="s">
        <v>43</v>
      </c>
      <c r="C3" s="201">
        <v>2903</v>
      </c>
      <c r="D3" s="202">
        <v>2935</v>
      </c>
      <c r="E3" s="202">
        <v>2893</v>
      </c>
      <c r="F3" s="202">
        <v>1444</v>
      </c>
      <c r="G3" s="202"/>
      <c r="H3" s="202"/>
      <c r="I3" s="205"/>
      <c r="J3" s="205"/>
      <c r="K3" s="205"/>
      <c r="L3" s="205"/>
      <c r="M3" s="205"/>
      <c r="N3" s="202"/>
      <c r="O3" s="202"/>
      <c r="P3" s="202"/>
      <c r="Q3" s="202"/>
      <c r="R3" s="202"/>
      <c r="S3" s="202"/>
      <c r="T3" s="207">
        <f>SUM(C3:S3)</f>
        <v>10175</v>
      </c>
      <c r="U3" s="160">
        <f>SUM(C3:S3)/70</f>
        <v>145.35714285714286</v>
      </c>
      <c r="V3" s="174"/>
      <c r="W3" s="175"/>
      <c r="X3" s="176"/>
      <c r="Y3" s="175"/>
      <c r="Z3" s="96"/>
      <c r="AA3" s="96"/>
      <c r="AB3" s="96"/>
      <c r="AC3" s="96"/>
    </row>
    <row r="4" spans="1:29" ht="18.899999999999999" customHeight="1">
      <c r="A4" s="64">
        <v>2</v>
      </c>
      <c r="B4" s="119" t="s">
        <v>44</v>
      </c>
      <c r="C4" s="201">
        <v>2901</v>
      </c>
      <c r="D4" s="202">
        <v>2907</v>
      </c>
      <c r="E4" s="202">
        <v>0</v>
      </c>
      <c r="F4" s="202">
        <v>1437</v>
      </c>
      <c r="G4" s="202"/>
      <c r="H4" s="202"/>
      <c r="I4" s="205"/>
      <c r="J4" s="205"/>
      <c r="K4" s="205"/>
      <c r="L4" s="205"/>
      <c r="M4" s="205"/>
      <c r="N4" s="202"/>
      <c r="O4" s="202"/>
      <c r="P4" s="202"/>
      <c r="Q4" s="202"/>
      <c r="R4" s="202"/>
      <c r="S4" s="202"/>
      <c r="T4" s="207">
        <f>SUM(C4:S4)</f>
        <v>7245</v>
      </c>
      <c r="U4" s="160">
        <f>SUM(C4:S4)/50</f>
        <v>144.9</v>
      </c>
      <c r="V4" s="174"/>
      <c r="W4" s="175"/>
      <c r="X4" s="176"/>
      <c r="Y4" s="175"/>
      <c r="Z4" s="96"/>
      <c r="AA4" s="96"/>
      <c r="AB4" s="96"/>
      <c r="AC4" s="96"/>
    </row>
    <row r="5" spans="1:29" ht="18.899999999999999" customHeight="1">
      <c r="A5" s="64">
        <v>3</v>
      </c>
      <c r="B5" s="119" t="s">
        <v>25</v>
      </c>
      <c r="C5" s="201">
        <v>2903</v>
      </c>
      <c r="D5" s="202">
        <v>2902</v>
      </c>
      <c r="E5" s="202">
        <v>2859</v>
      </c>
      <c r="F5" s="202">
        <v>1466</v>
      </c>
      <c r="G5" s="202"/>
      <c r="H5" s="202"/>
      <c r="I5" s="205"/>
      <c r="J5" s="205"/>
      <c r="K5" s="205"/>
      <c r="L5" s="205"/>
      <c r="M5" s="205"/>
      <c r="N5" s="202"/>
      <c r="O5" s="202"/>
      <c r="P5" s="202"/>
      <c r="Q5" s="202"/>
      <c r="R5" s="202"/>
      <c r="S5" s="202"/>
      <c r="T5" s="207">
        <f>SUM(C5:S5)</f>
        <v>10130</v>
      </c>
      <c r="U5" s="160">
        <f>SUM(C5:S5)/70</f>
        <v>144.71428571428572</v>
      </c>
      <c r="V5" s="174"/>
      <c r="W5" s="176"/>
      <c r="X5" s="176"/>
      <c r="Y5" s="175"/>
      <c r="Z5" s="96"/>
      <c r="AA5" s="96"/>
      <c r="AB5" s="96"/>
      <c r="AC5" s="96"/>
    </row>
    <row r="6" spans="1:29" ht="18.899999999999999" customHeight="1">
      <c r="A6" s="64">
        <v>4</v>
      </c>
      <c r="B6" s="119" t="s">
        <v>48</v>
      </c>
      <c r="C6" s="201">
        <v>2861</v>
      </c>
      <c r="D6" s="202">
        <v>2889</v>
      </c>
      <c r="E6" s="202">
        <v>2881</v>
      </c>
      <c r="F6" s="202">
        <v>1454</v>
      </c>
      <c r="G6" s="202"/>
      <c r="H6" s="202"/>
      <c r="I6" s="205"/>
      <c r="J6" s="205"/>
      <c r="K6" s="205"/>
      <c r="L6" s="205"/>
      <c r="M6" s="205"/>
      <c r="N6" s="202"/>
      <c r="O6" s="202"/>
      <c r="P6" s="202"/>
      <c r="Q6" s="202"/>
      <c r="R6" s="202"/>
      <c r="S6" s="202"/>
      <c r="T6" s="207">
        <f>SUM(C6:S6)</f>
        <v>10085</v>
      </c>
      <c r="U6" s="160">
        <f>SUM(C6:S6)/70</f>
        <v>144.07142857142858</v>
      </c>
      <c r="V6" s="174"/>
      <c r="W6" s="176"/>
      <c r="X6" s="176"/>
      <c r="Y6" s="175"/>
      <c r="Z6" s="96"/>
      <c r="AA6" s="96"/>
      <c r="AB6" s="96"/>
      <c r="AC6" s="96"/>
    </row>
    <row r="7" spans="1:29" ht="18.899999999999999" customHeight="1">
      <c r="A7" s="64">
        <v>5</v>
      </c>
      <c r="B7" s="119" t="s">
        <v>60</v>
      </c>
      <c r="C7" s="203">
        <v>2864</v>
      </c>
      <c r="D7" s="204">
        <v>2878</v>
      </c>
      <c r="E7" s="203">
        <v>2872</v>
      </c>
      <c r="F7" s="204">
        <v>0</v>
      </c>
      <c r="G7" s="204"/>
      <c r="H7" s="204"/>
      <c r="I7" s="204"/>
      <c r="J7" s="204"/>
      <c r="K7" s="206"/>
      <c r="L7" s="206"/>
      <c r="M7" s="206"/>
      <c r="N7" s="206"/>
      <c r="O7" s="206"/>
      <c r="P7" s="204"/>
      <c r="Q7" s="204"/>
      <c r="R7" s="204"/>
      <c r="S7" s="204"/>
      <c r="T7" s="207">
        <f>SUM(C7:S7)</f>
        <v>8614</v>
      </c>
      <c r="U7" s="160">
        <f>SUM(C7:S7)/60</f>
        <v>143.56666666666666</v>
      </c>
      <c r="V7" s="174"/>
      <c r="W7" s="176"/>
      <c r="X7" s="176"/>
      <c r="Y7" s="175"/>
      <c r="Z7" s="96"/>
      <c r="AA7" s="96"/>
      <c r="AB7" s="96"/>
      <c r="AC7" s="96"/>
    </row>
    <row r="8" spans="1:29" ht="18.899999999999999" customHeight="1">
      <c r="A8" s="64">
        <v>6</v>
      </c>
      <c r="B8" s="119" t="s">
        <v>33</v>
      </c>
      <c r="C8" s="201">
        <v>2866</v>
      </c>
      <c r="D8" s="202">
        <v>2886</v>
      </c>
      <c r="E8" s="202">
        <v>2839</v>
      </c>
      <c r="F8" s="202">
        <v>1429</v>
      </c>
      <c r="G8" s="202"/>
      <c r="H8" s="202"/>
      <c r="I8" s="205"/>
      <c r="J8" s="205"/>
      <c r="K8" s="205"/>
      <c r="L8" s="205"/>
      <c r="M8" s="205"/>
      <c r="N8" s="202"/>
      <c r="O8" s="202"/>
      <c r="P8" s="202"/>
      <c r="Q8" s="202"/>
      <c r="R8" s="202"/>
      <c r="S8" s="202"/>
      <c r="T8" s="207">
        <f>SUM(C8:S8)</f>
        <v>10020</v>
      </c>
      <c r="U8" s="160">
        <f>SUM(C8:S8)/70</f>
        <v>143.14285714285714</v>
      </c>
      <c r="V8" s="174"/>
      <c r="W8" s="176"/>
      <c r="X8" s="176"/>
      <c r="Y8" s="175"/>
      <c r="Z8" s="96"/>
      <c r="AA8" s="96"/>
      <c r="AB8" s="96"/>
      <c r="AC8" s="96"/>
    </row>
    <row r="9" spans="1:29" ht="18.899999999999999" customHeight="1">
      <c r="A9" s="64">
        <v>7</v>
      </c>
      <c r="B9" s="119" t="s">
        <v>23</v>
      </c>
      <c r="C9" s="205">
        <v>2844</v>
      </c>
      <c r="D9" s="205">
        <v>2788</v>
      </c>
      <c r="E9" s="202">
        <v>0</v>
      </c>
      <c r="F9" s="202">
        <v>1445</v>
      </c>
      <c r="G9" s="202"/>
      <c r="H9" s="202"/>
      <c r="I9" s="202"/>
      <c r="J9" s="202"/>
      <c r="K9" s="205"/>
      <c r="L9" s="205"/>
      <c r="M9" s="205"/>
      <c r="N9" s="205"/>
      <c r="O9" s="205"/>
      <c r="P9" s="202"/>
      <c r="Q9" s="202"/>
      <c r="R9" s="202"/>
      <c r="S9" s="202"/>
      <c r="T9" s="207">
        <f>SUM(C9:S9)</f>
        <v>7077</v>
      </c>
      <c r="U9" s="160">
        <f>SUM(C9:S9)/50</f>
        <v>141.54</v>
      </c>
      <c r="V9" s="174"/>
      <c r="W9" s="176"/>
      <c r="X9" s="176"/>
      <c r="Y9" s="175"/>
      <c r="Z9" s="96"/>
      <c r="AA9" s="96"/>
      <c r="AB9" s="96"/>
      <c r="AC9" s="96"/>
    </row>
    <row r="10" spans="1:29" ht="18.899999999999999" customHeight="1">
      <c r="A10" s="64">
        <v>8</v>
      </c>
      <c r="B10" s="119" t="s">
        <v>24</v>
      </c>
      <c r="C10" s="201">
        <v>2802</v>
      </c>
      <c r="D10" s="202">
        <v>2840</v>
      </c>
      <c r="E10" s="202">
        <v>0</v>
      </c>
      <c r="F10" s="202">
        <v>1407</v>
      </c>
      <c r="G10" s="202"/>
      <c r="H10" s="202"/>
      <c r="I10" s="205"/>
      <c r="J10" s="205"/>
      <c r="K10" s="205"/>
      <c r="L10" s="205"/>
      <c r="M10" s="205"/>
      <c r="N10" s="202"/>
      <c r="O10" s="202"/>
      <c r="P10" s="202"/>
      <c r="Q10" s="202"/>
      <c r="R10" s="202"/>
      <c r="S10" s="202"/>
      <c r="T10" s="207">
        <f>SUM(C10:S10)</f>
        <v>7049</v>
      </c>
      <c r="U10" s="160">
        <f>SUM(C10:S10)/50</f>
        <v>140.97999999999999</v>
      </c>
      <c r="V10" s="174"/>
      <c r="W10" s="176"/>
      <c r="X10" s="176"/>
      <c r="Y10" s="175"/>
      <c r="Z10" s="96"/>
      <c r="AA10" s="96"/>
      <c r="AB10" s="96"/>
      <c r="AC10" s="96"/>
    </row>
    <row r="11" spans="1:29" ht="18.899999999999999" customHeight="1">
      <c r="A11" s="64">
        <v>9</v>
      </c>
      <c r="B11" s="119" t="s">
        <v>22</v>
      </c>
      <c r="C11" s="201">
        <v>2769</v>
      </c>
      <c r="D11" s="202">
        <v>2820</v>
      </c>
      <c r="E11" s="202">
        <v>2834</v>
      </c>
      <c r="F11" s="202">
        <v>1394</v>
      </c>
      <c r="G11" s="202"/>
      <c r="H11" s="202"/>
      <c r="I11" s="205"/>
      <c r="J11" s="205"/>
      <c r="K11" s="205"/>
      <c r="L11" s="205"/>
      <c r="M11" s="205"/>
      <c r="N11" s="202"/>
      <c r="O11" s="202"/>
      <c r="P11" s="202"/>
      <c r="Q11" s="202"/>
      <c r="R11" s="202"/>
      <c r="S11" s="202"/>
      <c r="T11" s="207">
        <f>SUM(C11:S11)</f>
        <v>9817</v>
      </c>
      <c r="U11" s="160">
        <f>SUM(C11:S11)/70</f>
        <v>140.24285714285713</v>
      </c>
      <c r="V11" s="174"/>
      <c r="W11" s="175"/>
      <c r="X11" s="176"/>
      <c r="Y11" s="175"/>
      <c r="Z11" s="96"/>
      <c r="AA11" s="96"/>
      <c r="AB11" s="96"/>
      <c r="AC11" s="96"/>
    </row>
    <row r="12" spans="1:29" ht="18.899999999999999" customHeight="1">
      <c r="A12" s="177"/>
      <c r="B12" s="83"/>
      <c r="C12" s="377" t="s">
        <v>1</v>
      </c>
      <c r="D12" s="378"/>
      <c r="E12" s="81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178"/>
      <c r="W12" s="96"/>
      <c r="X12" s="96"/>
      <c r="Y12" s="96"/>
      <c r="Z12" s="96"/>
      <c r="AA12" s="96"/>
      <c r="AB12" s="96"/>
      <c r="AC12" s="96"/>
    </row>
    <row r="13" spans="1:29" ht="18.899999999999999" customHeight="1">
      <c r="A13" s="64"/>
      <c r="B13" s="159" t="s">
        <v>0</v>
      </c>
      <c r="C13" s="200">
        <v>45540</v>
      </c>
      <c r="D13" s="200">
        <v>45554</v>
      </c>
      <c r="E13" s="200">
        <v>45568</v>
      </c>
      <c r="F13" s="200">
        <v>45582</v>
      </c>
      <c r="G13" s="200"/>
      <c r="H13" s="200"/>
      <c r="I13" s="199"/>
      <c r="J13" s="199"/>
      <c r="K13" s="199"/>
      <c r="L13" s="199"/>
      <c r="M13" s="199"/>
      <c r="N13" s="199"/>
      <c r="O13" s="199"/>
      <c r="P13" s="200"/>
      <c r="Q13" s="200"/>
      <c r="R13" s="199"/>
      <c r="S13" s="199"/>
      <c r="T13" s="169" t="s">
        <v>13</v>
      </c>
      <c r="U13" s="170" t="s">
        <v>14</v>
      </c>
      <c r="V13" s="174"/>
      <c r="W13" s="96"/>
      <c r="X13" s="96"/>
      <c r="Y13" s="96"/>
      <c r="Z13" s="96"/>
      <c r="AA13" s="96"/>
      <c r="AB13" s="96"/>
      <c r="AC13" s="96"/>
    </row>
    <row r="14" spans="1:29" ht="18.899999999999999" customHeight="1">
      <c r="A14" s="64">
        <v>1</v>
      </c>
      <c r="B14" s="119" t="s">
        <v>27</v>
      </c>
      <c r="C14" s="201">
        <v>2758</v>
      </c>
      <c r="D14" s="202">
        <v>2788</v>
      </c>
      <c r="E14" s="202">
        <v>2786</v>
      </c>
      <c r="F14" s="202">
        <v>1409</v>
      </c>
      <c r="G14" s="202"/>
      <c r="H14" s="202"/>
      <c r="I14" s="205"/>
      <c r="J14" s="205"/>
      <c r="K14" s="205"/>
      <c r="L14" s="205"/>
      <c r="M14" s="205"/>
      <c r="N14" s="202"/>
      <c r="O14" s="202"/>
      <c r="P14" s="202"/>
      <c r="Q14" s="202"/>
      <c r="R14" s="204"/>
      <c r="S14" s="204"/>
      <c r="T14" s="207">
        <f>SUM(C14:S14)</f>
        <v>9741</v>
      </c>
      <c r="U14" s="160">
        <f>SUM(C14:S14)/70</f>
        <v>139.15714285714284</v>
      </c>
      <c r="V14" s="179"/>
      <c r="W14" s="96"/>
      <c r="X14" s="96"/>
      <c r="Y14" s="96"/>
      <c r="Z14" s="96"/>
      <c r="AA14" s="96"/>
      <c r="AB14" s="96"/>
      <c r="AC14" s="96"/>
    </row>
    <row r="15" spans="1:29" ht="18.899999999999999" customHeight="1">
      <c r="A15" s="64">
        <v>2</v>
      </c>
      <c r="B15" s="119" t="s">
        <v>28</v>
      </c>
      <c r="C15" s="201">
        <v>2796</v>
      </c>
      <c r="D15" s="202">
        <v>2746</v>
      </c>
      <c r="E15" s="202">
        <v>2777</v>
      </c>
      <c r="F15" s="202">
        <v>1392</v>
      </c>
      <c r="G15" s="202"/>
      <c r="H15" s="202"/>
      <c r="I15" s="205"/>
      <c r="J15" s="205"/>
      <c r="K15" s="205"/>
      <c r="L15" s="205"/>
      <c r="M15" s="205"/>
      <c r="N15" s="202"/>
      <c r="O15" s="202"/>
      <c r="P15" s="202"/>
      <c r="Q15" s="202"/>
      <c r="R15" s="204"/>
      <c r="S15" s="204"/>
      <c r="T15" s="207">
        <f>SUM(C15:S15)</f>
        <v>9711</v>
      </c>
      <c r="U15" s="160">
        <f>SUM(C15:S15)/70</f>
        <v>138.72857142857143</v>
      </c>
      <c r="V15" s="179"/>
      <c r="W15" s="96"/>
      <c r="X15" s="96"/>
      <c r="Y15" s="96"/>
      <c r="Z15" s="96"/>
      <c r="AA15" s="96"/>
      <c r="AB15" s="96"/>
      <c r="AC15" s="96"/>
    </row>
    <row r="16" spans="1:29" ht="18.899999999999999" customHeight="1">
      <c r="A16" s="64">
        <v>3</v>
      </c>
      <c r="B16" s="338" t="s">
        <v>85</v>
      </c>
      <c r="C16" s="357">
        <v>2712</v>
      </c>
      <c r="D16" s="359">
        <v>2773</v>
      </c>
      <c r="E16" s="201">
        <v>2779</v>
      </c>
      <c r="F16" s="201">
        <v>1395</v>
      </c>
      <c r="G16" s="200"/>
      <c r="H16" s="200"/>
      <c r="I16" s="199"/>
      <c r="J16" s="202"/>
      <c r="K16" s="205"/>
      <c r="L16" s="205"/>
      <c r="M16" s="205"/>
      <c r="N16" s="205"/>
      <c r="O16" s="205"/>
      <c r="P16" s="202"/>
      <c r="Q16" s="202"/>
      <c r="R16" s="202"/>
      <c r="S16" s="202"/>
      <c r="T16" s="339">
        <f>SUM(C16:S16)</f>
        <v>9659</v>
      </c>
      <c r="U16" s="160">
        <f>SUM(C16:S16)/70</f>
        <v>137.98571428571429</v>
      </c>
      <c r="V16" s="179"/>
      <c r="W16" s="96"/>
      <c r="X16" s="96"/>
      <c r="Y16" s="96"/>
      <c r="Z16" s="96"/>
      <c r="AA16" s="96"/>
      <c r="AB16" s="96"/>
      <c r="AC16" s="96"/>
    </row>
    <row r="17" spans="1:29" ht="18.899999999999999" customHeight="1">
      <c r="A17" s="64">
        <v>4</v>
      </c>
      <c r="B17" s="122" t="s">
        <v>54</v>
      </c>
      <c r="C17" s="203">
        <v>2787</v>
      </c>
      <c r="D17" s="204">
        <v>2777</v>
      </c>
      <c r="E17" s="204">
        <v>2769</v>
      </c>
      <c r="F17" s="204">
        <v>1316</v>
      </c>
      <c r="G17" s="204"/>
      <c r="H17" s="204"/>
      <c r="I17" s="206"/>
      <c r="J17" s="206"/>
      <c r="K17" s="206"/>
      <c r="L17" s="206"/>
      <c r="M17" s="206"/>
      <c r="N17" s="204"/>
      <c r="O17" s="204"/>
      <c r="P17" s="204"/>
      <c r="Q17" s="204"/>
      <c r="R17" s="204"/>
      <c r="S17" s="204"/>
      <c r="T17" s="207">
        <f>SUM(C17:S17)</f>
        <v>9649</v>
      </c>
      <c r="U17" s="160">
        <f>SUM(C17:S17)/70</f>
        <v>137.84285714285716</v>
      </c>
      <c r="V17" s="179"/>
      <c r="W17" s="96"/>
      <c r="X17" s="96"/>
      <c r="Y17" s="96"/>
      <c r="Z17" s="96"/>
      <c r="AA17" s="96"/>
      <c r="AB17" s="96"/>
      <c r="AC17" s="96"/>
    </row>
    <row r="18" spans="1:29" ht="18.899999999999999" customHeight="1">
      <c r="A18" s="64">
        <v>5</v>
      </c>
      <c r="B18" s="119" t="s">
        <v>12</v>
      </c>
      <c r="C18" s="201">
        <v>2754</v>
      </c>
      <c r="D18" s="202">
        <v>2695</v>
      </c>
      <c r="E18" s="202">
        <v>2748</v>
      </c>
      <c r="F18" s="202">
        <v>1388</v>
      </c>
      <c r="G18" s="202"/>
      <c r="H18" s="202"/>
      <c r="I18" s="205"/>
      <c r="J18" s="205"/>
      <c r="K18" s="205"/>
      <c r="L18" s="205"/>
      <c r="M18" s="205"/>
      <c r="N18" s="202"/>
      <c r="O18" s="202"/>
      <c r="P18" s="202"/>
      <c r="Q18" s="202"/>
      <c r="R18" s="204"/>
      <c r="S18" s="204"/>
      <c r="T18" s="207">
        <f>SUM(C18:S18)</f>
        <v>9585</v>
      </c>
      <c r="U18" s="160">
        <f>SUM(C18:S18)/70</f>
        <v>136.92857142857142</v>
      </c>
      <c r="V18" s="179"/>
      <c r="W18" s="96"/>
      <c r="X18" s="96"/>
      <c r="Y18" s="96"/>
      <c r="Z18" s="96"/>
      <c r="AA18" s="96"/>
      <c r="AB18" s="96"/>
      <c r="AC18" s="96"/>
    </row>
    <row r="19" spans="1:29" ht="18.899999999999999" customHeight="1">
      <c r="A19" s="64">
        <v>6</v>
      </c>
      <c r="B19" s="119" t="s">
        <v>73</v>
      </c>
      <c r="C19" s="205">
        <v>2690</v>
      </c>
      <c r="D19" s="287">
        <v>2743</v>
      </c>
      <c r="E19" s="287">
        <v>2663</v>
      </c>
      <c r="F19" s="205">
        <v>1343</v>
      </c>
      <c r="G19" s="287"/>
      <c r="H19" s="287"/>
      <c r="I19" s="287"/>
      <c r="J19" s="282"/>
      <c r="K19" s="287"/>
      <c r="L19" s="287"/>
      <c r="M19" s="287"/>
      <c r="N19" s="287"/>
      <c r="O19" s="287"/>
      <c r="P19" s="287"/>
      <c r="Q19" s="287"/>
      <c r="R19" s="287"/>
      <c r="S19" s="287"/>
      <c r="T19" s="207">
        <f>SUM(C19:S19)</f>
        <v>9439</v>
      </c>
      <c r="U19" s="160">
        <f>SUM(C19:S19)/70</f>
        <v>134.84285714285716</v>
      </c>
      <c r="V19" s="179"/>
      <c r="W19" s="96"/>
      <c r="X19" s="96"/>
      <c r="Y19" s="96"/>
      <c r="Z19" s="96"/>
      <c r="AA19" s="96"/>
      <c r="AB19" s="96"/>
      <c r="AC19" s="96"/>
    </row>
    <row r="20" spans="1:29" ht="18.899999999999999" customHeight="1">
      <c r="A20" s="64">
        <v>7</v>
      </c>
      <c r="B20" s="119" t="s">
        <v>32</v>
      </c>
      <c r="C20" s="206">
        <v>2670</v>
      </c>
      <c r="D20" s="204">
        <v>2688</v>
      </c>
      <c r="E20" s="204">
        <v>2729</v>
      </c>
      <c r="F20" s="204">
        <v>1320</v>
      </c>
      <c r="G20" s="204"/>
      <c r="H20" s="204"/>
      <c r="I20" s="206"/>
      <c r="J20" s="206"/>
      <c r="K20" s="206"/>
      <c r="L20" s="206"/>
      <c r="M20" s="206"/>
      <c r="N20" s="204"/>
      <c r="O20" s="204"/>
      <c r="P20" s="204"/>
      <c r="Q20" s="204"/>
      <c r="R20" s="204"/>
      <c r="S20" s="204"/>
      <c r="T20" s="207">
        <f>SUM(C20:S20)</f>
        <v>9407</v>
      </c>
      <c r="U20" s="160">
        <f>SUM(C20:S20)/70</f>
        <v>134.38571428571427</v>
      </c>
      <c r="V20" s="179"/>
      <c r="W20" s="96"/>
      <c r="X20" s="96"/>
      <c r="Y20" s="96"/>
      <c r="Z20" s="96"/>
      <c r="AA20" s="96"/>
      <c r="AB20" s="96"/>
      <c r="AC20" s="96"/>
    </row>
    <row r="21" spans="1:29" ht="18.899999999999999" customHeight="1">
      <c r="A21" s="64">
        <v>8</v>
      </c>
      <c r="B21" s="119" t="s">
        <v>26</v>
      </c>
      <c r="C21" s="201">
        <v>2640</v>
      </c>
      <c r="D21" s="202">
        <v>2700</v>
      </c>
      <c r="E21" s="202">
        <v>2661</v>
      </c>
      <c r="F21" s="202">
        <v>1303</v>
      </c>
      <c r="G21" s="202"/>
      <c r="H21" s="202"/>
      <c r="I21" s="205"/>
      <c r="J21" s="205"/>
      <c r="K21" s="205"/>
      <c r="L21" s="205"/>
      <c r="M21" s="205"/>
      <c r="N21" s="202"/>
      <c r="O21" s="202"/>
      <c r="P21" s="202"/>
      <c r="Q21" s="202"/>
      <c r="R21" s="204"/>
      <c r="S21" s="204"/>
      <c r="T21" s="207">
        <f>SUM(C21:S21)</f>
        <v>9304</v>
      </c>
      <c r="U21" s="160">
        <f>SUM(C21:S21)/70</f>
        <v>132.91428571428571</v>
      </c>
      <c r="V21" s="179"/>
      <c r="W21" s="379"/>
      <c r="X21" s="379"/>
      <c r="Y21" s="379"/>
      <c r="Z21" s="96"/>
      <c r="AA21" s="96"/>
      <c r="AB21" s="96"/>
      <c r="AC21" s="96"/>
    </row>
    <row r="22" spans="1:29" ht="18.899999999999999" customHeight="1">
      <c r="A22" s="64">
        <v>9</v>
      </c>
      <c r="B22" s="119" t="s">
        <v>3</v>
      </c>
      <c r="C22" s="201">
        <v>2626</v>
      </c>
      <c r="D22" s="202">
        <v>2692</v>
      </c>
      <c r="E22" s="202">
        <v>2653</v>
      </c>
      <c r="F22" s="202">
        <v>1328</v>
      </c>
      <c r="G22" s="202"/>
      <c r="H22" s="202"/>
      <c r="I22" s="205"/>
      <c r="J22" s="205"/>
      <c r="K22" s="205"/>
      <c r="L22" s="205"/>
      <c r="M22" s="205"/>
      <c r="N22" s="202"/>
      <c r="O22" s="202"/>
      <c r="P22" s="202"/>
      <c r="Q22" s="202"/>
      <c r="R22" s="204"/>
      <c r="S22" s="204"/>
      <c r="T22" s="207">
        <f>SUM(C22:S22)</f>
        <v>9299</v>
      </c>
      <c r="U22" s="160">
        <f>SUM(C22:S22)/70</f>
        <v>132.84285714285716</v>
      </c>
      <c r="V22" s="179"/>
      <c r="W22" s="319"/>
      <c r="X22" s="319"/>
      <c r="Y22" s="319"/>
      <c r="Z22" s="96"/>
      <c r="AA22" s="96"/>
      <c r="AB22" s="96"/>
      <c r="AC22" s="96"/>
    </row>
    <row r="23" spans="1:29" ht="18.899999999999999" customHeight="1">
      <c r="A23" s="64">
        <v>10</v>
      </c>
      <c r="B23" s="119" t="s">
        <v>49</v>
      </c>
      <c r="C23" s="201">
        <v>2579</v>
      </c>
      <c r="D23" s="202">
        <v>2654</v>
      </c>
      <c r="E23" s="202">
        <v>2667</v>
      </c>
      <c r="F23" s="202">
        <v>1344</v>
      </c>
      <c r="G23" s="202"/>
      <c r="H23" s="202"/>
      <c r="I23" s="205"/>
      <c r="J23" s="205"/>
      <c r="K23" s="205"/>
      <c r="L23" s="205"/>
      <c r="M23" s="205"/>
      <c r="N23" s="202"/>
      <c r="O23" s="202"/>
      <c r="P23" s="202"/>
      <c r="Q23" s="202"/>
      <c r="R23" s="204"/>
      <c r="S23" s="204"/>
      <c r="T23" s="207">
        <f>SUM(C23:S23)</f>
        <v>9244</v>
      </c>
      <c r="U23" s="160">
        <f>SUM(C23:S23)/70</f>
        <v>132.05714285714285</v>
      </c>
      <c r="V23" s="179"/>
      <c r="W23" s="319"/>
      <c r="X23" s="319"/>
      <c r="Y23" s="319"/>
      <c r="Z23" s="96"/>
      <c r="AA23" s="96"/>
      <c r="AB23" s="96"/>
      <c r="AC23" s="96"/>
    </row>
    <row r="24" spans="1:29" ht="18.899999999999999" customHeight="1">
      <c r="A24" s="64">
        <v>11</v>
      </c>
      <c r="B24" s="119" t="s">
        <v>41</v>
      </c>
      <c r="C24" s="201">
        <v>2631</v>
      </c>
      <c r="D24" s="204">
        <v>2669</v>
      </c>
      <c r="E24" s="204">
        <v>2648</v>
      </c>
      <c r="F24" s="204">
        <v>1295</v>
      </c>
      <c r="G24" s="204"/>
      <c r="H24" s="204"/>
      <c r="I24" s="204"/>
      <c r="J24" s="204"/>
      <c r="K24" s="206"/>
      <c r="L24" s="206"/>
      <c r="M24" s="206"/>
      <c r="N24" s="206"/>
      <c r="O24" s="206"/>
      <c r="P24" s="204"/>
      <c r="Q24" s="204"/>
      <c r="R24" s="204"/>
      <c r="S24" s="204"/>
      <c r="T24" s="207">
        <f>SUM(C24:S24)</f>
        <v>9243</v>
      </c>
      <c r="U24" s="160">
        <f>SUM(C24:S24)/70</f>
        <v>132.04285714285714</v>
      </c>
      <c r="V24" s="179"/>
      <c r="W24" s="379"/>
      <c r="X24" s="379"/>
      <c r="Y24" s="379"/>
      <c r="Z24" s="96"/>
      <c r="AA24" s="96"/>
      <c r="AB24" s="96"/>
      <c r="AC24" s="96"/>
    </row>
    <row r="25" spans="1:29" ht="18.899999999999999" customHeight="1">
      <c r="A25" s="64">
        <v>12</v>
      </c>
      <c r="B25" s="119" t="s">
        <v>71</v>
      </c>
      <c r="C25" s="205">
        <v>1290</v>
      </c>
      <c r="D25" s="205">
        <v>0</v>
      </c>
      <c r="E25" s="205">
        <v>0</v>
      </c>
      <c r="F25" s="287"/>
      <c r="G25" s="287"/>
      <c r="H25" s="287"/>
      <c r="I25" s="287"/>
      <c r="J25" s="287"/>
      <c r="K25" s="287"/>
      <c r="L25" s="287"/>
      <c r="M25" s="282"/>
      <c r="N25" s="287"/>
      <c r="O25" s="282"/>
      <c r="P25" s="282"/>
      <c r="Q25" s="282"/>
      <c r="R25" s="282"/>
      <c r="S25" s="282"/>
      <c r="T25" s="207">
        <f>SUM(C25:S25)</f>
        <v>1290</v>
      </c>
      <c r="U25" s="160">
        <f>SUM(C25:S25)/10</f>
        <v>129</v>
      </c>
      <c r="V25" s="179"/>
      <c r="W25" s="104"/>
      <c r="X25" s="104"/>
      <c r="Y25" s="104"/>
      <c r="Z25" s="96"/>
      <c r="AA25" s="96"/>
      <c r="AB25" s="96"/>
      <c r="AC25" s="96"/>
    </row>
    <row r="26" spans="1:29" ht="18.899999999999999" customHeight="1">
      <c r="A26" s="64"/>
      <c r="B26" s="83"/>
      <c r="C26" s="377" t="s">
        <v>1</v>
      </c>
      <c r="D26" s="378"/>
      <c r="E26" s="81"/>
      <c r="F26" s="81"/>
      <c r="G26" s="76"/>
      <c r="H26" s="76"/>
      <c r="I26" s="76"/>
      <c r="J26" s="76"/>
      <c r="K26" s="77"/>
      <c r="L26" s="77"/>
      <c r="M26" s="77"/>
      <c r="N26" s="77"/>
      <c r="O26" s="78"/>
      <c r="P26" s="79"/>
      <c r="Q26" s="79"/>
      <c r="R26" s="79"/>
      <c r="S26" s="79"/>
      <c r="T26" s="80"/>
      <c r="U26" s="75"/>
      <c r="V26" s="179"/>
      <c r="W26" s="104"/>
      <c r="X26" s="104"/>
      <c r="Y26" s="104"/>
      <c r="Z26" s="96"/>
      <c r="AA26" s="96"/>
      <c r="AB26" s="96"/>
      <c r="AC26" s="96"/>
    </row>
    <row r="27" spans="1:29" ht="18.899999999999999" customHeight="1">
      <c r="A27" s="64"/>
      <c r="B27" s="159" t="s">
        <v>6</v>
      </c>
      <c r="C27" s="200">
        <v>45540</v>
      </c>
      <c r="D27" s="200">
        <v>45554</v>
      </c>
      <c r="E27" s="200">
        <v>45568</v>
      </c>
      <c r="F27" s="200">
        <v>45582</v>
      </c>
      <c r="G27" s="200"/>
      <c r="H27" s="200"/>
      <c r="I27" s="199"/>
      <c r="J27" s="199"/>
      <c r="K27" s="199"/>
      <c r="L27" s="199"/>
      <c r="M27" s="199"/>
      <c r="N27" s="199"/>
      <c r="O27" s="199"/>
      <c r="P27" s="200"/>
      <c r="Q27" s="200"/>
      <c r="R27" s="199"/>
      <c r="S27" s="199"/>
      <c r="T27" s="169" t="s">
        <v>13</v>
      </c>
      <c r="U27" s="170" t="s">
        <v>14</v>
      </c>
      <c r="V27" s="179"/>
      <c r="W27" s="180"/>
      <c r="X27" s="180"/>
      <c r="Y27" s="180"/>
      <c r="Z27" s="96"/>
      <c r="AA27" s="96"/>
      <c r="AB27" s="96"/>
      <c r="AC27" s="96"/>
    </row>
    <row r="28" spans="1:29" ht="18.899999999999999" customHeight="1">
      <c r="A28" s="64">
        <v>1</v>
      </c>
      <c r="B28" s="119" t="s">
        <v>47</v>
      </c>
      <c r="C28" s="206">
        <v>2541</v>
      </c>
      <c r="D28" s="204">
        <v>2647</v>
      </c>
      <c r="E28" s="204">
        <v>2589</v>
      </c>
      <c r="F28" s="204">
        <v>1297</v>
      </c>
      <c r="G28" s="204"/>
      <c r="H28" s="204"/>
      <c r="I28" s="206"/>
      <c r="J28" s="206"/>
      <c r="K28" s="206"/>
      <c r="L28" s="206"/>
      <c r="M28" s="206"/>
      <c r="N28" s="204"/>
      <c r="O28" s="204"/>
      <c r="P28" s="204"/>
      <c r="Q28" s="204"/>
      <c r="R28" s="202"/>
      <c r="S28" s="202"/>
      <c r="T28" s="207">
        <f>SUM(C28:S28)</f>
        <v>9074</v>
      </c>
      <c r="U28" s="160">
        <f>SUM(C28:S28)/70</f>
        <v>129.62857142857143</v>
      </c>
      <c r="V28" s="179"/>
      <c r="W28" s="180"/>
      <c r="X28" s="180"/>
      <c r="Y28" s="180"/>
      <c r="Z28" s="96"/>
      <c r="AA28" s="96"/>
      <c r="AB28" s="96"/>
      <c r="AC28" s="96"/>
    </row>
    <row r="29" spans="1:29" ht="18.899999999999999" customHeight="1">
      <c r="A29" s="64">
        <v>2</v>
      </c>
      <c r="B29" s="119" t="s">
        <v>30</v>
      </c>
      <c r="C29" s="206">
        <v>2541</v>
      </c>
      <c r="D29" s="202">
        <v>2499</v>
      </c>
      <c r="E29" s="206">
        <v>2475</v>
      </c>
      <c r="F29" s="206">
        <v>1282</v>
      </c>
      <c r="G29" s="206"/>
      <c r="H29" s="202"/>
      <c r="I29" s="202"/>
      <c r="J29" s="201"/>
      <c r="K29" s="201"/>
      <c r="L29" s="201"/>
      <c r="M29" s="208"/>
      <c r="N29" s="206"/>
      <c r="O29" s="208"/>
      <c r="P29" s="208"/>
      <c r="Q29" s="208"/>
      <c r="R29" s="202"/>
      <c r="S29" s="202"/>
      <c r="T29" s="207">
        <f>SUM(C29:S29)</f>
        <v>8797</v>
      </c>
      <c r="U29" s="160">
        <f>SUM(C29:S29)/70</f>
        <v>125.67142857142858</v>
      </c>
      <c r="V29" s="179"/>
      <c r="W29" s="180"/>
      <c r="X29" s="180"/>
      <c r="Y29" s="180"/>
      <c r="Z29" s="96"/>
      <c r="AA29" s="96"/>
      <c r="AB29" s="96"/>
      <c r="AC29" s="96"/>
    </row>
    <row r="30" spans="1:29" ht="18.899999999999999" customHeight="1">
      <c r="A30" s="64">
        <v>3</v>
      </c>
      <c r="B30" s="119" t="s">
        <v>29</v>
      </c>
      <c r="C30" s="206">
        <v>2489</v>
      </c>
      <c r="D30" s="202">
        <v>2493</v>
      </c>
      <c r="E30" s="206">
        <v>2444</v>
      </c>
      <c r="F30" s="206">
        <v>1283</v>
      </c>
      <c r="G30" s="206"/>
      <c r="H30" s="202"/>
      <c r="I30" s="202"/>
      <c r="J30" s="201"/>
      <c r="K30" s="201"/>
      <c r="L30" s="201"/>
      <c r="M30" s="208"/>
      <c r="N30" s="206"/>
      <c r="O30" s="208"/>
      <c r="P30" s="208"/>
      <c r="Q30" s="208"/>
      <c r="R30" s="202"/>
      <c r="S30" s="202"/>
      <c r="T30" s="207">
        <f>SUM(C30:S30)</f>
        <v>8709</v>
      </c>
      <c r="U30" s="160">
        <f>SUM(C30:S30)/70</f>
        <v>124.41428571428571</v>
      </c>
      <c r="V30" s="179"/>
      <c r="W30" s="180"/>
      <c r="X30" s="180"/>
      <c r="Y30" s="180"/>
      <c r="Z30" s="96"/>
      <c r="AA30" s="96"/>
      <c r="AB30" s="96"/>
      <c r="AC30" s="96"/>
    </row>
    <row r="31" spans="1:29" ht="18.899999999999999" customHeight="1">
      <c r="A31" s="64">
        <v>4</v>
      </c>
      <c r="B31" s="119" t="s">
        <v>66</v>
      </c>
      <c r="C31" s="203">
        <v>0</v>
      </c>
      <c r="D31" s="203">
        <v>2458</v>
      </c>
      <c r="E31" s="203">
        <v>2486</v>
      </c>
      <c r="F31" s="203">
        <v>1249</v>
      </c>
      <c r="G31" s="203"/>
      <c r="H31" s="203"/>
      <c r="I31" s="203"/>
      <c r="J31" s="203"/>
      <c r="K31" s="203"/>
      <c r="L31" s="206"/>
      <c r="M31" s="206"/>
      <c r="N31" s="204"/>
      <c r="O31" s="204"/>
      <c r="P31" s="204"/>
      <c r="Q31" s="204"/>
      <c r="R31" s="204"/>
      <c r="S31" s="204"/>
      <c r="T31" s="207">
        <f>SUM(C31:S31)</f>
        <v>6193</v>
      </c>
      <c r="U31" s="160">
        <f>SUM(C31:S31)/50</f>
        <v>123.86</v>
      </c>
      <c r="V31" s="179"/>
      <c r="W31" s="181"/>
      <c r="X31" s="181"/>
      <c r="Y31" s="181"/>
      <c r="Z31" s="96"/>
      <c r="AA31" s="96"/>
      <c r="AB31" s="96"/>
      <c r="AC31" s="96"/>
    </row>
    <row r="32" spans="1:29" ht="18.899999999999999" customHeight="1">
      <c r="A32" s="64">
        <v>5</v>
      </c>
      <c r="B32" s="119" t="s">
        <v>69</v>
      </c>
      <c r="C32" s="205">
        <v>0</v>
      </c>
      <c r="D32" s="287">
        <v>1237</v>
      </c>
      <c r="E32" s="287">
        <v>2456</v>
      </c>
      <c r="F32" s="287">
        <v>1250</v>
      </c>
      <c r="G32" s="282"/>
      <c r="H32" s="287"/>
      <c r="I32" s="282"/>
      <c r="J32" s="287"/>
      <c r="K32" s="282"/>
      <c r="L32" s="287"/>
      <c r="M32" s="287"/>
      <c r="N32" s="287"/>
      <c r="O32" s="282"/>
      <c r="P32" s="282"/>
      <c r="Q32" s="282"/>
      <c r="R32" s="287"/>
      <c r="S32" s="287"/>
      <c r="T32" s="207">
        <f>SUM(C32:S32)</f>
        <v>4943</v>
      </c>
      <c r="U32" s="160">
        <f>SUM(C32:S32)/40</f>
        <v>123.575</v>
      </c>
      <c r="V32" s="179"/>
      <c r="W32" s="180"/>
      <c r="X32" s="180"/>
      <c r="Y32" s="180"/>
      <c r="Z32" s="96"/>
      <c r="AA32" s="96"/>
      <c r="AB32" s="96"/>
      <c r="AC32" s="96"/>
    </row>
    <row r="33" spans="1:29" ht="18.899999999999999" customHeight="1">
      <c r="A33" s="64">
        <v>6</v>
      </c>
      <c r="B33" s="119" t="s">
        <v>57</v>
      </c>
      <c r="C33" s="203">
        <v>2400</v>
      </c>
      <c r="D33" s="204">
        <v>2479</v>
      </c>
      <c r="E33" s="204">
        <v>0</v>
      </c>
      <c r="F33" s="204">
        <v>1184</v>
      </c>
      <c r="G33" s="204"/>
      <c r="H33" s="204"/>
      <c r="I33" s="206"/>
      <c r="J33" s="206"/>
      <c r="K33" s="206"/>
      <c r="L33" s="206"/>
      <c r="M33" s="206"/>
      <c r="N33" s="204"/>
      <c r="O33" s="204"/>
      <c r="P33" s="204"/>
      <c r="Q33" s="204"/>
      <c r="R33" s="202"/>
      <c r="S33" s="202"/>
      <c r="T33" s="207">
        <f>SUM(C33:S33)</f>
        <v>6063</v>
      </c>
      <c r="U33" s="160">
        <f>SUM(C33:S33)/50</f>
        <v>121.26</v>
      </c>
      <c r="V33" s="179"/>
      <c r="W33" s="180"/>
      <c r="X33" s="180"/>
      <c r="Y33" s="180"/>
      <c r="Z33" s="96"/>
      <c r="AA33" s="96"/>
      <c r="AB33" s="96"/>
      <c r="AC33" s="96"/>
    </row>
    <row r="34" spans="1:29" ht="18.899999999999999" customHeight="1">
      <c r="A34" s="64">
        <v>7</v>
      </c>
      <c r="B34" s="122" t="s">
        <v>55</v>
      </c>
      <c r="C34" s="205">
        <v>2418</v>
      </c>
      <c r="D34" s="205">
        <v>2339</v>
      </c>
      <c r="E34" s="202">
        <v>2385</v>
      </c>
      <c r="F34" s="202">
        <v>1210</v>
      </c>
      <c r="G34" s="202"/>
      <c r="H34" s="202"/>
      <c r="I34" s="202"/>
      <c r="J34" s="202"/>
      <c r="K34" s="205"/>
      <c r="L34" s="205"/>
      <c r="M34" s="205"/>
      <c r="N34" s="205"/>
      <c r="O34" s="205"/>
      <c r="P34" s="202"/>
      <c r="Q34" s="202"/>
      <c r="R34" s="202"/>
      <c r="S34" s="202"/>
      <c r="T34" s="207">
        <f>SUM(C34:S34)</f>
        <v>8352</v>
      </c>
      <c r="U34" s="160">
        <f>SUM(C34:S34)/70</f>
        <v>119.31428571428572</v>
      </c>
      <c r="V34" s="179"/>
      <c r="W34" s="373"/>
      <c r="X34" s="373"/>
      <c r="Y34" s="373"/>
      <c r="Z34" s="96"/>
      <c r="AA34" s="96"/>
      <c r="AB34" s="96"/>
      <c r="AC34" s="96"/>
    </row>
    <row r="35" spans="1:29" ht="18.899999999999999" customHeight="1">
      <c r="A35" s="64">
        <v>8</v>
      </c>
      <c r="B35" s="119" t="s">
        <v>35</v>
      </c>
      <c r="C35" s="205">
        <v>2362</v>
      </c>
      <c r="D35" s="205">
        <v>0</v>
      </c>
      <c r="E35" s="202">
        <v>2312</v>
      </c>
      <c r="F35" s="202">
        <v>1160</v>
      </c>
      <c r="G35" s="202"/>
      <c r="H35" s="202"/>
      <c r="I35" s="202"/>
      <c r="J35" s="201"/>
      <c r="K35" s="201"/>
      <c r="L35" s="201"/>
      <c r="M35" s="208"/>
      <c r="N35" s="208"/>
      <c r="O35" s="208"/>
      <c r="P35" s="208"/>
      <c r="Q35" s="208"/>
      <c r="R35" s="202"/>
      <c r="S35" s="202"/>
      <c r="T35" s="207">
        <f>SUM(C35:S35)</f>
        <v>5834</v>
      </c>
      <c r="U35" s="160">
        <f>SUM(C35:S35)/50</f>
        <v>116.68</v>
      </c>
      <c r="V35" s="179"/>
      <c r="W35" s="341"/>
      <c r="X35" s="341"/>
      <c r="Y35" s="341"/>
      <c r="Z35" s="96"/>
      <c r="AA35" s="96"/>
      <c r="AB35" s="96"/>
      <c r="AC35" s="96"/>
    </row>
    <row r="36" spans="1:29" ht="18.899999999999999" customHeight="1">
      <c r="A36" s="101"/>
      <c r="B36" s="159" t="s">
        <v>88</v>
      </c>
      <c r="C36" s="358">
        <v>45540</v>
      </c>
      <c r="D36" s="200">
        <v>45554</v>
      </c>
      <c r="E36" s="200">
        <v>45568</v>
      </c>
      <c r="F36" s="200">
        <v>45582</v>
      </c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07"/>
      <c r="U36" s="160"/>
      <c r="V36" s="179"/>
      <c r="W36" s="373"/>
      <c r="X36" s="373"/>
      <c r="Y36" s="373"/>
      <c r="Z36" s="96"/>
      <c r="AA36" s="96"/>
      <c r="AB36" s="96"/>
      <c r="AC36" s="96"/>
    </row>
    <row r="37" spans="1:29" ht="18.899999999999999" customHeight="1">
      <c r="A37" s="64"/>
      <c r="B37" s="119" t="s">
        <v>89</v>
      </c>
      <c r="C37" s="205">
        <v>2528</v>
      </c>
      <c r="D37" s="202">
        <v>2558</v>
      </c>
      <c r="E37" s="202">
        <v>2569</v>
      </c>
      <c r="F37" s="202">
        <v>1260</v>
      </c>
      <c r="G37" s="202"/>
      <c r="H37" s="202"/>
      <c r="I37" s="202"/>
      <c r="J37" s="202"/>
      <c r="K37" s="205"/>
      <c r="L37" s="205"/>
      <c r="M37" s="205"/>
      <c r="N37" s="205"/>
      <c r="O37" s="205"/>
      <c r="P37" s="202"/>
      <c r="Q37" s="202"/>
      <c r="R37" s="202"/>
      <c r="S37" s="202"/>
      <c r="T37" s="207">
        <f t="shared" ref="T37:T38" si="0">SUM(C37:S37)</f>
        <v>8915</v>
      </c>
      <c r="U37" s="160">
        <f>SUM(C37:S37)/70</f>
        <v>127.35714285714286</v>
      </c>
      <c r="V37" s="179"/>
      <c r="W37" s="341"/>
      <c r="X37" s="341"/>
      <c r="Y37" s="341"/>
      <c r="Z37" s="96"/>
      <c r="AA37" s="96"/>
      <c r="AB37" s="96"/>
      <c r="AC37" s="96"/>
    </row>
    <row r="38" spans="1:29" ht="18.899999999999999" customHeight="1">
      <c r="A38" s="64"/>
      <c r="B38" s="119" t="s">
        <v>96</v>
      </c>
      <c r="C38" s="205">
        <v>0</v>
      </c>
      <c r="D38" s="201">
        <v>2197</v>
      </c>
      <c r="E38" s="201">
        <v>2204</v>
      </c>
      <c r="F38" s="201">
        <v>1029</v>
      </c>
      <c r="G38" s="201"/>
      <c r="H38" s="201"/>
      <c r="I38" s="201"/>
      <c r="J38" s="201"/>
      <c r="K38" s="205"/>
      <c r="L38" s="205"/>
      <c r="M38" s="205"/>
      <c r="N38" s="205"/>
      <c r="O38" s="205"/>
      <c r="P38" s="201"/>
      <c r="Q38" s="201"/>
      <c r="R38" s="201"/>
      <c r="S38" s="201"/>
      <c r="T38" s="207">
        <f t="shared" si="0"/>
        <v>5430</v>
      </c>
      <c r="U38" s="160">
        <f>SUM(C38:S38)/50</f>
        <v>108.6</v>
      </c>
      <c r="V38" s="179"/>
      <c r="W38" s="341"/>
      <c r="X38" s="341"/>
      <c r="Y38" s="341"/>
      <c r="Z38" s="96"/>
      <c r="AA38" s="96"/>
      <c r="AB38" s="96"/>
      <c r="AC38" s="96"/>
    </row>
    <row r="39" spans="1:29" ht="18.899999999999999" customHeight="1">
      <c r="A39" s="83"/>
      <c r="B39" s="83"/>
      <c r="C39" s="82"/>
      <c r="D39" s="283"/>
      <c r="E39" s="283"/>
      <c r="F39" s="283"/>
      <c r="G39" s="283"/>
      <c r="H39" s="283"/>
      <c r="I39" s="284"/>
      <c r="J39" s="284"/>
      <c r="K39" s="284"/>
      <c r="L39" s="284"/>
      <c r="M39" s="284"/>
      <c r="N39" s="284"/>
      <c r="O39" s="284"/>
      <c r="P39" s="283"/>
      <c r="Q39" s="283"/>
      <c r="R39" s="284"/>
      <c r="S39" s="284"/>
      <c r="T39" s="82"/>
      <c r="U39" s="82"/>
      <c r="V39" s="179"/>
      <c r="W39" s="373"/>
      <c r="X39" s="373"/>
      <c r="Y39" s="373"/>
      <c r="Z39" s="96"/>
      <c r="AA39" s="96"/>
      <c r="AB39" s="96"/>
      <c r="AC39" s="96"/>
    </row>
    <row r="40" spans="1:29" ht="18.899999999999999" customHeight="1">
      <c r="A40" s="342"/>
      <c r="B40" s="343"/>
      <c r="C40" s="344"/>
      <c r="D40" s="344"/>
      <c r="E40" s="344"/>
      <c r="F40" s="344"/>
      <c r="G40" s="344"/>
      <c r="H40" s="344"/>
      <c r="I40" s="345"/>
      <c r="J40" s="345"/>
      <c r="K40" s="345"/>
      <c r="L40" s="345"/>
      <c r="M40" s="345"/>
      <c r="N40" s="345"/>
      <c r="O40" s="345"/>
      <c r="P40" s="344"/>
      <c r="Q40" s="344"/>
      <c r="R40" s="346"/>
      <c r="S40" s="346"/>
      <c r="T40" s="347"/>
      <c r="U40" s="348"/>
      <c r="V40" s="188"/>
      <c r="W40" s="104"/>
      <c r="X40" s="104"/>
      <c r="Y40" s="104"/>
      <c r="Z40" s="96"/>
      <c r="AA40" s="96"/>
      <c r="AB40" s="96"/>
      <c r="AC40" s="96"/>
    </row>
    <row r="41" spans="1:29" ht="18.899999999999999" customHeight="1">
      <c r="A41" s="342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88"/>
      <c r="W41" s="104"/>
      <c r="X41" s="104"/>
      <c r="Y41" s="104"/>
      <c r="Z41" s="96"/>
      <c r="AA41" s="96"/>
      <c r="AB41" s="96"/>
      <c r="AC41" s="96"/>
    </row>
    <row r="42" spans="1:29" ht="18.899999999999999" customHeight="1">
      <c r="A42" s="342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88"/>
      <c r="W42" s="104"/>
      <c r="X42" s="104"/>
      <c r="Y42" s="104"/>
      <c r="Z42" s="96"/>
      <c r="AA42" s="96"/>
      <c r="AB42" s="96"/>
      <c r="AC42" s="96"/>
    </row>
    <row r="43" spans="1:29" ht="18.600000000000001">
      <c r="A43" s="104"/>
      <c r="B43" s="96"/>
      <c r="C43" s="190"/>
      <c r="D43" s="191"/>
      <c r="E43" s="191"/>
      <c r="F43" s="191"/>
      <c r="G43" s="191"/>
      <c r="H43" s="191"/>
      <c r="I43" s="192"/>
      <c r="J43" s="192"/>
      <c r="K43" s="192"/>
      <c r="L43" s="192"/>
      <c r="M43" s="193"/>
      <c r="N43" s="194"/>
      <c r="O43" s="194"/>
      <c r="P43" s="194"/>
      <c r="Q43" s="194"/>
      <c r="R43" s="194"/>
      <c r="S43" s="194"/>
      <c r="T43" s="195"/>
      <c r="U43" s="196"/>
      <c r="V43" s="188"/>
      <c r="W43" s="104"/>
      <c r="X43" s="104"/>
      <c r="Y43" s="104"/>
      <c r="Z43" s="96"/>
      <c r="AA43" s="96"/>
      <c r="AB43" s="96"/>
      <c r="AC43" s="96"/>
    </row>
    <row r="44" spans="1:29" ht="21">
      <c r="A44" s="110"/>
      <c r="B44" s="155"/>
      <c r="C44" s="155"/>
      <c r="D44" s="111"/>
      <c r="E44" s="182"/>
      <c r="F44" s="182"/>
      <c r="G44" s="182"/>
      <c r="H44" s="182"/>
      <c r="I44" s="182"/>
      <c r="J44" s="182"/>
      <c r="K44" s="183"/>
      <c r="L44" s="183"/>
      <c r="M44" s="184"/>
      <c r="N44" s="184"/>
      <c r="O44" s="185"/>
      <c r="P44" s="186"/>
      <c r="Q44" s="186"/>
      <c r="R44" s="187"/>
      <c r="S44" s="376"/>
      <c r="T44" s="376"/>
      <c r="U44" s="166"/>
      <c r="V44" s="188"/>
      <c r="W44" s="104"/>
      <c r="X44" s="104"/>
      <c r="Y44" s="104"/>
      <c r="Z44" s="96"/>
      <c r="AA44" s="96"/>
      <c r="AB44" s="96"/>
      <c r="AC44" s="96"/>
    </row>
    <row r="45" spans="1:29" ht="18.600000000000001">
      <c r="A45" s="110"/>
      <c r="B45" s="96"/>
      <c r="C45" s="96"/>
      <c r="D45" s="96"/>
      <c r="E45" s="96"/>
      <c r="F45" s="96"/>
      <c r="G45" s="96"/>
      <c r="H45" s="96"/>
      <c r="I45" s="96"/>
      <c r="J45" s="96"/>
      <c r="K45" s="189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88"/>
      <c r="W45" s="373"/>
      <c r="X45" s="373"/>
      <c r="Y45" s="373"/>
      <c r="Z45" s="96"/>
      <c r="AA45" s="96"/>
      <c r="AB45" s="96"/>
      <c r="AC45" s="96"/>
    </row>
    <row r="46" spans="1:29" ht="18.600000000000001">
      <c r="A46" s="110"/>
      <c r="B46" s="105"/>
      <c r="C46" s="105"/>
      <c r="D46" s="111"/>
      <c r="E46" s="190"/>
      <c r="F46" s="191"/>
      <c r="G46" s="191"/>
      <c r="H46" s="191"/>
      <c r="I46" s="191"/>
      <c r="J46" s="191"/>
      <c r="K46" s="192"/>
      <c r="L46" s="192"/>
      <c r="M46" s="192"/>
      <c r="N46" s="192"/>
      <c r="O46" s="193"/>
      <c r="P46" s="194"/>
      <c r="Q46" s="194"/>
      <c r="R46" s="194"/>
      <c r="S46" s="194"/>
      <c r="T46" s="195"/>
      <c r="U46" s="196"/>
      <c r="V46" s="188"/>
      <c r="W46" s="104"/>
      <c r="X46" s="104"/>
      <c r="Y46" s="104"/>
      <c r="Z46" s="96"/>
      <c r="AA46" s="96"/>
      <c r="AB46" s="96"/>
      <c r="AC46" s="96"/>
    </row>
    <row r="47" spans="1:29" ht="18.600000000000001">
      <c r="A47" s="110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88"/>
      <c r="W47" s="104"/>
      <c r="X47" s="104"/>
      <c r="Y47" s="104"/>
      <c r="Z47" s="96"/>
      <c r="AA47" s="96"/>
      <c r="AB47" s="96"/>
      <c r="AC47" s="96"/>
    </row>
    <row r="48" spans="1:29" ht="18.600000000000001">
      <c r="A48" s="104"/>
      <c r="B48" s="105"/>
      <c r="C48" s="105"/>
      <c r="D48" s="111"/>
      <c r="E48" s="190"/>
      <c r="F48" s="191"/>
      <c r="G48" s="191"/>
      <c r="H48" s="191"/>
      <c r="I48" s="191"/>
      <c r="J48" s="191"/>
      <c r="K48" s="192"/>
      <c r="L48" s="192"/>
      <c r="M48" s="192"/>
      <c r="N48" s="192"/>
      <c r="O48" s="193"/>
      <c r="P48" s="194"/>
      <c r="Q48" s="194"/>
      <c r="R48" s="194"/>
      <c r="S48" s="194"/>
      <c r="T48" s="195"/>
      <c r="U48" s="196"/>
      <c r="V48" s="188"/>
      <c r="W48" s="373"/>
      <c r="X48" s="373"/>
      <c r="Y48" s="373"/>
      <c r="Z48" s="96"/>
      <c r="AA48" s="96"/>
      <c r="AB48" s="96"/>
      <c r="AC48" s="96"/>
    </row>
    <row r="49" spans="1:29" ht="18.600000000000001">
      <c r="A49" s="104"/>
      <c r="B49" s="105"/>
      <c r="C49" s="105"/>
      <c r="D49" s="111"/>
      <c r="E49" s="190"/>
      <c r="F49" s="191"/>
      <c r="G49" s="191"/>
      <c r="H49" s="191"/>
      <c r="I49" s="191"/>
      <c r="J49" s="191"/>
      <c r="K49" s="192"/>
      <c r="L49" s="192"/>
      <c r="M49" s="192"/>
      <c r="N49" s="192"/>
      <c r="O49" s="193"/>
      <c r="P49" s="194"/>
      <c r="Q49" s="194"/>
      <c r="R49" s="194"/>
      <c r="S49" s="194"/>
      <c r="T49" s="195"/>
      <c r="U49" s="196"/>
      <c r="V49" s="188"/>
      <c r="W49" s="180"/>
      <c r="X49" s="180"/>
      <c r="Y49" s="180"/>
      <c r="Z49" s="96"/>
      <c r="AA49" s="96"/>
      <c r="AB49" s="96"/>
      <c r="AC49" s="96"/>
    </row>
    <row r="50" spans="1:29" ht="18.600000000000001">
      <c r="A50" s="104"/>
      <c r="B50" s="105"/>
      <c r="C50" s="105"/>
      <c r="D50" s="111"/>
      <c r="E50" s="190"/>
      <c r="F50" s="191"/>
      <c r="G50" s="191"/>
      <c r="H50" s="191"/>
      <c r="I50" s="191"/>
      <c r="J50" s="191"/>
      <c r="K50" s="192"/>
      <c r="L50" s="192"/>
      <c r="M50" s="192"/>
      <c r="N50" s="192"/>
      <c r="O50" s="193"/>
      <c r="P50" s="194"/>
      <c r="Q50" s="194"/>
      <c r="R50" s="194"/>
      <c r="S50" s="194"/>
      <c r="T50" s="195"/>
      <c r="U50" s="196"/>
      <c r="V50" s="188"/>
      <c r="W50" s="96"/>
      <c r="X50" s="96"/>
      <c r="Y50" s="96"/>
      <c r="Z50" s="96"/>
      <c r="AA50" s="96"/>
      <c r="AB50" s="96"/>
      <c r="AC50" s="96"/>
    </row>
    <row r="51" spans="1:29" ht="18.600000000000001">
      <c r="A51" s="104"/>
      <c r="B51" s="105"/>
      <c r="C51" s="105"/>
      <c r="D51" s="111"/>
      <c r="E51" s="190"/>
      <c r="F51" s="191"/>
      <c r="G51" s="191"/>
      <c r="H51" s="191"/>
      <c r="I51" s="191"/>
      <c r="J51" s="191"/>
      <c r="K51" s="192"/>
      <c r="L51" s="192"/>
      <c r="M51" s="192"/>
      <c r="N51" s="192"/>
      <c r="O51" s="193"/>
      <c r="P51" s="194"/>
      <c r="Q51" s="194"/>
      <c r="R51" s="194"/>
      <c r="S51" s="194"/>
      <c r="T51" s="195"/>
      <c r="U51" s="196"/>
      <c r="V51" s="188"/>
      <c r="W51" s="96"/>
      <c r="X51" s="96"/>
      <c r="Y51" s="96"/>
      <c r="Z51" s="96"/>
      <c r="AA51" s="96"/>
      <c r="AB51" s="96"/>
      <c r="AC51" s="96"/>
    </row>
    <row r="52" spans="1:29" ht="18.600000000000001">
      <c r="A52" s="104"/>
      <c r="B52" s="105"/>
      <c r="C52" s="105"/>
      <c r="D52" s="111"/>
      <c r="E52" s="190"/>
      <c r="F52" s="191"/>
      <c r="G52" s="191"/>
      <c r="H52" s="191"/>
      <c r="I52" s="191"/>
      <c r="J52" s="191"/>
      <c r="K52" s="192"/>
      <c r="L52" s="192"/>
      <c r="M52" s="192"/>
      <c r="N52" s="192"/>
      <c r="O52" s="193"/>
      <c r="P52" s="194"/>
      <c r="Q52" s="194"/>
      <c r="R52" s="194"/>
      <c r="S52" s="194"/>
      <c r="T52" s="195"/>
      <c r="U52" s="196"/>
      <c r="V52" s="197"/>
      <c r="W52" s="96"/>
      <c r="X52" s="96"/>
      <c r="Y52" s="96"/>
      <c r="Z52" s="96"/>
      <c r="AA52" s="96"/>
      <c r="AB52" s="96"/>
      <c r="AC52" s="96"/>
    </row>
    <row r="53" spans="1:29" ht="2.25" customHeight="1">
      <c r="A53" s="104"/>
      <c r="B53" s="111"/>
      <c r="C53" s="111"/>
      <c r="D53" s="111"/>
      <c r="E53" s="191"/>
      <c r="F53" s="191"/>
      <c r="G53" s="191"/>
      <c r="H53" s="191"/>
      <c r="I53" s="191"/>
      <c r="J53" s="192"/>
      <c r="K53" s="192"/>
      <c r="L53" s="192"/>
      <c r="M53" s="192"/>
      <c r="N53" s="192"/>
      <c r="O53" s="194"/>
      <c r="P53" s="194"/>
      <c r="Q53" s="194"/>
      <c r="R53" s="194"/>
      <c r="S53" s="196"/>
      <c r="T53" s="195"/>
      <c r="U53" s="196"/>
      <c r="V53" s="197"/>
      <c r="W53" s="96"/>
      <c r="X53" s="96"/>
      <c r="Y53" s="96"/>
      <c r="Z53" s="96"/>
      <c r="AA53" s="96"/>
      <c r="AB53" s="96"/>
      <c r="AC53" s="96"/>
    </row>
    <row r="54" spans="1:2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198"/>
      <c r="W54" s="96"/>
      <c r="X54" s="96"/>
      <c r="Y54" s="96"/>
      <c r="Z54" s="96"/>
      <c r="AA54" s="96"/>
      <c r="AB54" s="96"/>
      <c r="AC54" s="96"/>
    </row>
    <row r="55" spans="1:2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</sheetData>
  <sortState xmlns:xlrd2="http://schemas.microsoft.com/office/spreadsheetml/2017/richdata2" ref="B28:U35">
    <sortCondition descending="1" ref="U28:U35"/>
  </sortState>
  <mergeCells count="11">
    <mergeCell ref="W34:Y34"/>
    <mergeCell ref="W45:Y45"/>
    <mergeCell ref="W48:Y48"/>
    <mergeCell ref="C1:D1"/>
    <mergeCell ref="W39:Y39"/>
    <mergeCell ref="S44:T44"/>
    <mergeCell ref="C12:D12"/>
    <mergeCell ref="C26:D26"/>
    <mergeCell ref="W36:Y36"/>
    <mergeCell ref="W21:Y21"/>
    <mergeCell ref="W24:Y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6"/>
  <sheetViews>
    <sheetView workbookViewId="0">
      <selection activeCell="M33" sqref="M33"/>
    </sheetView>
  </sheetViews>
  <sheetFormatPr defaultColWidth="9.109375" defaultRowHeight="14.4"/>
  <cols>
    <col min="1" max="1" width="5.77734375" style="97" customWidth="1"/>
    <col min="2" max="2" width="25.21875" style="97" customWidth="1"/>
    <col min="3" max="4" width="16" style="97" customWidth="1"/>
    <col min="5" max="5" width="15.88671875" style="97" customWidth="1"/>
    <col min="6" max="6" width="18.21875" style="97" customWidth="1"/>
    <col min="7" max="7" width="5.77734375" style="97" customWidth="1"/>
    <col min="8" max="16384" width="9.109375" style="97"/>
  </cols>
  <sheetData>
    <row r="1" spans="1:18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30">
      <c r="A2" s="83"/>
      <c r="B2" s="381" t="s">
        <v>17</v>
      </c>
      <c r="C2" s="382"/>
      <c r="D2" s="382"/>
      <c r="E2" s="382"/>
      <c r="F2" s="382"/>
      <c r="G2" s="8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8.600000000000001">
      <c r="A3" s="83"/>
      <c r="B3" s="223"/>
      <c r="C3" s="287" t="s">
        <v>18</v>
      </c>
      <c r="D3" s="287" t="s">
        <v>18</v>
      </c>
      <c r="E3" s="287" t="s">
        <v>18</v>
      </c>
      <c r="F3" s="287" t="s">
        <v>18</v>
      </c>
      <c r="G3" s="20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8.600000000000001">
      <c r="A4" s="83"/>
      <c r="B4" s="223"/>
      <c r="C4" s="307">
        <f>SUM(C6:C36)</f>
        <v>19</v>
      </c>
      <c r="D4" s="307">
        <f>SUM(D6:D36)</f>
        <v>6</v>
      </c>
      <c r="E4" s="307">
        <f>SUM(E6:E36)</f>
        <v>198</v>
      </c>
      <c r="F4" s="307">
        <f>SUM(F6:F36)</f>
        <v>985</v>
      </c>
      <c r="G4" s="209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21">
      <c r="A5" s="210" t="s">
        <v>19</v>
      </c>
      <c r="B5" s="331" t="s">
        <v>20</v>
      </c>
      <c r="C5" s="280" t="s">
        <v>36</v>
      </c>
      <c r="D5" s="280" t="s">
        <v>38</v>
      </c>
      <c r="E5" s="280" t="s">
        <v>37</v>
      </c>
      <c r="F5" s="280" t="s">
        <v>39</v>
      </c>
      <c r="G5" s="8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8.899999999999999" customHeight="1">
      <c r="A6" s="211">
        <v>1</v>
      </c>
      <c r="B6" s="332" t="s">
        <v>25</v>
      </c>
      <c r="C6" s="94">
        <v>5</v>
      </c>
      <c r="D6" s="94">
        <v>1</v>
      </c>
      <c r="E6" s="94">
        <v>37</v>
      </c>
      <c r="F6" s="278">
        <v>60</v>
      </c>
      <c r="G6" s="212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8.899999999999999" customHeight="1">
      <c r="A7" s="211">
        <v>2</v>
      </c>
      <c r="B7" s="325" t="s">
        <v>44</v>
      </c>
      <c r="C7" s="94">
        <v>5</v>
      </c>
      <c r="D7" s="94">
        <v>0</v>
      </c>
      <c r="E7" s="94">
        <v>17</v>
      </c>
      <c r="F7" s="278">
        <v>46</v>
      </c>
      <c r="G7" s="212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8.899999999999999" customHeight="1">
      <c r="A8" s="211">
        <v>3</v>
      </c>
      <c r="B8" s="325" t="s">
        <v>43</v>
      </c>
      <c r="C8" s="94">
        <v>4</v>
      </c>
      <c r="D8" s="94">
        <v>1</v>
      </c>
      <c r="E8" s="94">
        <v>25</v>
      </c>
      <c r="F8" s="278">
        <v>68</v>
      </c>
      <c r="G8" s="212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8.899999999999999" customHeight="1">
      <c r="A9" s="211">
        <v>4</v>
      </c>
      <c r="B9" s="325" t="s">
        <v>33</v>
      </c>
      <c r="C9" s="94">
        <v>2</v>
      </c>
      <c r="D9" s="94">
        <v>0</v>
      </c>
      <c r="E9" s="94">
        <v>20</v>
      </c>
      <c r="F9" s="278">
        <v>60</v>
      </c>
      <c r="G9" s="212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ht="18.899999999999999" customHeight="1">
      <c r="A10" s="211">
        <v>5</v>
      </c>
      <c r="B10" s="325" t="s">
        <v>48</v>
      </c>
      <c r="C10" s="94">
        <v>1</v>
      </c>
      <c r="D10" s="94">
        <v>2</v>
      </c>
      <c r="E10" s="94">
        <v>15</v>
      </c>
      <c r="F10" s="278">
        <v>65</v>
      </c>
      <c r="G10" s="212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ht="18.899999999999999" customHeight="1">
      <c r="A11" s="211">
        <v>6</v>
      </c>
      <c r="B11" s="325" t="s">
        <v>54</v>
      </c>
      <c r="C11" s="305">
        <v>1</v>
      </c>
      <c r="D11" s="94">
        <v>1</v>
      </c>
      <c r="E11" s="94">
        <v>7</v>
      </c>
      <c r="F11" s="278">
        <v>47</v>
      </c>
      <c r="G11" s="212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ht="18.899999999999999" customHeight="1">
      <c r="A12" s="211">
        <v>7</v>
      </c>
      <c r="B12" s="325" t="s">
        <v>22</v>
      </c>
      <c r="C12" s="94">
        <v>1</v>
      </c>
      <c r="D12" s="94">
        <v>0</v>
      </c>
      <c r="E12" s="94">
        <v>10</v>
      </c>
      <c r="F12" s="278">
        <v>56</v>
      </c>
      <c r="G12" s="212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18" ht="18.899999999999999" customHeight="1">
      <c r="A13" s="211">
        <v>8</v>
      </c>
      <c r="B13" s="325" t="s">
        <v>24</v>
      </c>
      <c r="C13" s="94">
        <v>0</v>
      </c>
      <c r="D13" s="94">
        <v>1</v>
      </c>
      <c r="E13" s="94">
        <v>0</v>
      </c>
      <c r="F13" s="278">
        <v>42</v>
      </c>
      <c r="G13" s="212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18.899999999999999" customHeight="1">
      <c r="A14" s="211">
        <v>9</v>
      </c>
      <c r="B14" s="325" t="s">
        <v>60</v>
      </c>
      <c r="C14" s="94">
        <v>0</v>
      </c>
      <c r="D14" s="94">
        <v>0</v>
      </c>
      <c r="E14" s="94">
        <v>16</v>
      </c>
      <c r="F14" s="278">
        <v>55</v>
      </c>
      <c r="G14" s="212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ht="18.899999999999999" customHeight="1">
      <c r="A15" s="211">
        <v>10</v>
      </c>
      <c r="B15" s="325" t="s">
        <v>23</v>
      </c>
      <c r="C15" s="94">
        <v>0</v>
      </c>
      <c r="D15" s="94">
        <v>0</v>
      </c>
      <c r="E15" s="94">
        <v>13</v>
      </c>
      <c r="F15" s="278">
        <v>41</v>
      </c>
      <c r="G15" s="212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8" ht="18.899999999999999" customHeight="1">
      <c r="A16" s="211">
        <v>11</v>
      </c>
      <c r="B16" s="325" t="s">
        <v>34</v>
      </c>
      <c r="C16" s="94">
        <v>0</v>
      </c>
      <c r="D16" s="94">
        <v>0</v>
      </c>
      <c r="E16" s="94">
        <v>9</v>
      </c>
      <c r="F16" s="278">
        <v>50</v>
      </c>
      <c r="G16" s="212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18.899999999999999" customHeight="1">
      <c r="A17" s="211">
        <v>12</v>
      </c>
      <c r="B17" s="325" t="s">
        <v>85</v>
      </c>
      <c r="C17" s="94">
        <v>0</v>
      </c>
      <c r="D17" s="94">
        <v>0</v>
      </c>
      <c r="E17" s="94">
        <v>7</v>
      </c>
      <c r="F17" s="278">
        <v>47</v>
      </c>
      <c r="G17" s="212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18.899999999999999" customHeight="1">
      <c r="A18" s="211">
        <v>13</v>
      </c>
      <c r="B18" s="325" t="s">
        <v>27</v>
      </c>
      <c r="C18" s="94">
        <v>0</v>
      </c>
      <c r="D18" s="94">
        <v>0</v>
      </c>
      <c r="E18" s="94">
        <v>6</v>
      </c>
      <c r="F18" s="278">
        <v>52</v>
      </c>
      <c r="G18" s="212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8.899999999999999" customHeight="1">
      <c r="A19" s="211">
        <v>14</v>
      </c>
      <c r="B19" s="325" t="s">
        <v>12</v>
      </c>
      <c r="C19" s="94">
        <v>0</v>
      </c>
      <c r="D19" s="94">
        <v>0</v>
      </c>
      <c r="E19" s="94">
        <v>3</v>
      </c>
      <c r="F19" s="278">
        <v>44</v>
      </c>
      <c r="G19" s="212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8.899999999999999" customHeight="1">
      <c r="A20" s="211">
        <v>15</v>
      </c>
      <c r="B20" s="325" t="s">
        <v>73</v>
      </c>
      <c r="C20" s="94">
        <v>0</v>
      </c>
      <c r="D20" s="94">
        <v>0</v>
      </c>
      <c r="E20" s="94">
        <v>3</v>
      </c>
      <c r="F20" s="278">
        <v>35</v>
      </c>
      <c r="G20" s="212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8.899999999999999" customHeight="1">
      <c r="A21" s="211">
        <v>16</v>
      </c>
      <c r="B21" s="325" t="s">
        <v>3</v>
      </c>
      <c r="C21" s="94">
        <v>0</v>
      </c>
      <c r="D21" s="94">
        <v>0</v>
      </c>
      <c r="E21" s="94">
        <v>3</v>
      </c>
      <c r="F21" s="278">
        <v>31</v>
      </c>
      <c r="G21" s="212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8.899999999999999" customHeight="1">
      <c r="A22" s="211">
        <v>17</v>
      </c>
      <c r="B22" s="325" t="s">
        <v>32</v>
      </c>
      <c r="C22" s="94">
        <v>0</v>
      </c>
      <c r="D22" s="94">
        <v>0</v>
      </c>
      <c r="E22" s="94">
        <v>2</v>
      </c>
      <c r="F22" s="278">
        <v>37</v>
      </c>
      <c r="G22" s="212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8.899999999999999" customHeight="1">
      <c r="A23" s="211">
        <v>18</v>
      </c>
      <c r="B23" s="325" t="s">
        <v>49</v>
      </c>
      <c r="C23" s="94">
        <v>0</v>
      </c>
      <c r="D23" s="94">
        <v>0</v>
      </c>
      <c r="E23" s="94">
        <v>2</v>
      </c>
      <c r="F23" s="278">
        <v>28</v>
      </c>
      <c r="G23" s="212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8.899999999999999" customHeight="1">
      <c r="A24" s="211">
        <v>19</v>
      </c>
      <c r="B24" s="325" t="s">
        <v>2</v>
      </c>
      <c r="C24" s="94">
        <v>0</v>
      </c>
      <c r="D24" s="94">
        <v>0</v>
      </c>
      <c r="E24" s="94">
        <v>1</v>
      </c>
      <c r="F24" s="278">
        <v>28</v>
      </c>
      <c r="G24" s="212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18.899999999999999" customHeight="1">
      <c r="A25" s="211">
        <v>20</v>
      </c>
      <c r="B25" s="325" t="s">
        <v>47</v>
      </c>
      <c r="C25" s="94">
        <v>0</v>
      </c>
      <c r="D25" s="94">
        <v>0</v>
      </c>
      <c r="E25" s="94">
        <v>1</v>
      </c>
      <c r="F25" s="278">
        <v>16</v>
      </c>
      <c r="G25" s="212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18.899999999999999" customHeight="1">
      <c r="A26" s="211">
        <v>21</v>
      </c>
      <c r="B26" s="334" t="s">
        <v>89</v>
      </c>
      <c r="C26" s="305">
        <v>0</v>
      </c>
      <c r="D26" s="94">
        <v>0</v>
      </c>
      <c r="E26" s="94">
        <v>1</v>
      </c>
      <c r="F26" s="278">
        <v>9</v>
      </c>
      <c r="G26" s="212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8.899999999999999" customHeight="1">
      <c r="A27" s="211">
        <v>22</v>
      </c>
      <c r="B27" s="325" t="s">
        <v>26</v>
      </c>
      <c r="C27" s="94">
        <v>0</v>
      </c>
      <c r="D27" s="94">
        <v>0</v>
      </c>
      <c r="E27" s="94">
        <v>0</v>
      </c>
      <c r="F27" s="278">
        <v>31</v>
      </c>
      <c r="G27" s="212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ht="18.899999999999999" customHeight="1">
      <c r="A28" s="211">
        <v>23</v>
      </c>
      <c r="B28" s="325" t="s">
        <v>30</v>
      </c>
      <c r="C28" s="94">
        <v>0</v>
      </c>
      <c r="D28" s="94">
        <v>0</v>
      </c>
      <c r="E28" s="94">
        <v>0</v>
      </c>
      <c r="F28" s="278">
        <v>12</v>
      </c>
      <c r="G28" s="212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ht="18.899999999999999" customHeight="1">
      <c r="A29" s="211">
        <v>24</v>
      </c>
      <c r="B29" s="325" t="s">
        <v>29</v>
      </c>
      <c r="C29" s="94">
        <v>0</v>
      </c>
      <c r="D29" s="94">
        <v>0</v>
      </c>
      <c r="E29" s="94">
        <v>0</v>
      </c>
      <c r="F29" s="278">
        <v>7</v>
      </c>
      <c r="G29" s="212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ht="18.899999999999999" customHeight="1">
      <c r="A30" s="211">
        <v>25</v>
      </c>
      <c r="B30" s="325" t="s">
        <v>70</v>
      </c>
      <c r="C30" s="94">
        <v>0</v>
      </c>
      <c r="D30" s="94">
        <v>0</v>
      </c>
      <c r="E30" s="94">
        <v>0</v>
      </c>
      <c r="F30" s="278">
        <v>6</v>
      </c>
      <c r="G30" s="212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ht="18.899999999999999" customHeight="1">
      <c r="A31" s="211">
        <v>26</v>
      </c>
      <c r="B31" s="325" t="s">
        <v>57</v>
      </c>
      <c r="C31" s="94">
        <v>0</v>
      </c>
      <c r="D31" s="94">
        <v>0</v>
      </c>
      <c r="E31" s="306">
        <v>0</v>
      </c>
      <c r="F31" s="278">
        <v>4</v>
      </c>
      <c r="G31" s="212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ht="18.899999999999999" customHeight="1">
      <c r="A32" s="211">
        <v>27</v>
      </c>
      <c r="B32" s="325" t="s">
        <v>71</v>
      </c>
      <c r="C32" s="94">
        <v>0</v>
      </c>
      <c r="D32" s="94">
        <v>0</v>
      </c>
      <c r="E32" s="94">
        <v>0</v>
      </c>
      <c r="F32" s="278">
        <v>3</v>
      </c>
      <c r="G32" s="212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18" ht="18.899999999999999" customHeight="1">
      <c r="A33" s="211">
        <v>28</v>
      </c>
      <c r="B33" s="325" t="s">
        <v>55</v>
      </c>
      <c r="C33" s="94">
        <v>0</v>
      </c>
      <c r="D33" s="94">
        <v>0</v>
      </c>
      <c r="E33" s="94">
        <v>0</v>
      </c>
      <c r="F33" s="278">
        <v>2</v>
      </c>
      <c r="G33" s="212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1:18" ht="18.899999999999999" customHeight="1">
      <c r="A34" s="211">
        <v>29</v>
      </c>
      <c r="B34" s="325" t="s">
        <v>31</v>
      </c>
      <c r="C34" s="94">
        <v>0</v>
      </c>
      <c r="D34" s="94">
        <v>0</v>
      </c>
      <c r="E34" s="94">
        <v>0</v>
      </c>
      <c r="F34" s="278">
        <v>2</v>
      </c>
      <c r="G34" s="212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18" ht="18.899999999999999" customHeight="1">
      <c r="A35" s="211">
        <v>30</v>
      </c>
      <c r="B35" s="325" t="s">
        <v>35</v>
      </c>
      <c r="C35" s="94">
        <v>0</v>
      </c>
      <c r="D35" s="94">
        <v>0</v>
      </c>
      <c r="E35" s="94">
        <v>0</v>
      </c>
      <c r="F35" s="278">
        <v>1</v>
      </c>
      <c r="G35" s="212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1:18" ht="18.899999999999999" customHeight="1">
      <c r="A36" s="211">
        <v>31</v>
      </c>
      <c r="B36" s="325" t="s">
        <v>98</v>
      </c>
      <c r="C36" s="285">
        <v>0</v>
      </c>
      <c r="D36" s="285">
        <v>0</v>
      </c>
      <c r="E36" s="285">
        <v>0</v>
      </c>
      <c r="F36" s="286">
        <v>0</v>
      </c>
      <c r="G36" s="212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1:18" ht="18.600000000000001">
      <c r="A37" s="213"/>
      <c r="B37" s="335"/>
      <c r="C37" s="274"/>
      <c r="D37" s="275"/>
      <c r="E37" s="276"/>
      <c r="F37" s="277"/>
      <c r="G37" s="212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1:18" ht="18.600000000000001">
      <c r="A38" s="214"/>
      <c r="B38" s="333"/>
      <c r="C38" s="270"/>
      <c r="D38" s="271"/>
      <c r="E38" s="272"/>
      <c r="F38" s="273"/>
      <c r="G38" s="180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18" ht="18.600000000000001">
      <c r="A39" s="214"/>
      <c r="B39" s="333"/>
      <c r="C39" s="270"/>
      <c r="D39" s="271"/>
      <c r="E39" s="272"/>
      <c r="F39" s="273"/>
      <c r="G39" s="180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18" ht="18.600000000000001">
      <c r="A40" s="214"/>
      <c r="B40" s="333"/>
      <c r="C40" s="270"/>
      <c r="D40" s="271"/>
      <c r="E40" s="272"/>
      <c r="F40" s="273"/>
      <c r="G40" s="180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18" ht="18.600000000000001">
      <c r="A41" s="214"/>
      <c r="B41" s="333"/>
      <c r="C41" s="279"/>
      <c r="D41" s="271"/>
      <c r="E41" s="272"/>
      <c r="F41" s="273"/>
      <c r="G41" s="180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1:18" ht="18.600000000000001">
      <c r="A42" s="215"/>
      <c r="B42" s="333"/>
      <c r="C42" s="216"/>
      <c r="D42" s="180"/>
      <c r="E42" s="217"/>
      <c r="F42" s="96"/>
      <c r="G42" s="180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1:18" ht="18.600000000000001">
      <c r="A43" s="215"/>
      <c r="B43" s="333"/>
      <c r="C43" s="216"/>
      <c r="D43" s="180"/>
      <c r="E43" s="217"/>
      <c r="F43" s="96"/>
      <c r="G43" s="180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1:18" ht="18.600000000000001">
      <c r="A44" s="215"/>
      <c r="B44" s="333"/>
      <c r="C44" s="216"/>
      <c r="D44" s="180"/>
      <c r="E44" s="217"/>
      <c r="F44" s="96"/>
      <c r="G44" s="180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1:18" ht="18.600000000000001">
      <c r="A45" s="215"/>
      <c r="B45" s="333"/>
      <c r="C45" s="218"/>
      <c r="D45" s="180"/>
      <c r="E45" s="217"/>
      <c r="F45" s="96"/>
      <c r="G45" s="180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1:18" ht="18.600000000000001">
      <c r="A46" s="215"/>
      <c r="B46" s="336"/>
      <c r="C46" s="216"/>
      <c r="D46" s="219"/>
      <c r="E46" s="217"/>
      <c r="F46" s="96"/>
      <c r="G46" s="180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1:18" ht="18.600000000000001">
      <c r="A47" s="215"/>
      <c r="B47" s="336"/>
      <c r="C47" s="220"/>
      <c r="D47" s="180"/>
      <c r="E47" s="217"/>
      <c r="F47" s="96"/>
      <c r="G47" s="180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1:18">
      <c r="A48" s="380"/>
      <c r="B48" s="380"/>
      <c r="C48" s="380"/>
      <c r="D48" s="380"/>
      <c r="E48" s="380"/>
      <c r="F48" s="380"/>
      <c r="G48" s="380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1:18" ht="21">
      <c r="A49" s="96"/>
      <c r="B49" s="96"/>
      <c r="C49" s="96"/>
      <c r="D49" s="222"/>
      <c r="E49" s="221"/>
      <c r="F49" s="96"/>
      <c r="G49" s="222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1:1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1:1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1:1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1:1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1:1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1:1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1:1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1:1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1:18">
      <c r="A64" s="96"/>
      <c r="B64" s="96"/>
      <c r="C64" s="96"/>
      <c r="D64" s="96"/>
      <c r="E64" s="96"/>
      <c r="F64" s="96"/>
      <c r="G64" s="96"/>
      <c r="H64" s="96"/>
    </row>
    <row r="65" spans="1:8">
      <c r="A65" s="96"/>
      <c r="B65" s="96"/>
      <c r="C65" s="96"/>
      <c r="D65" s="96"/>
      <c r="E65" s="96"/>
      <c r="F65" s="96"/>
      <c r="G65" s="96"/>
      <c r="H65" s="96"/>
    </row>
    <row r="66" spans="1:8">
      <c r="A66" s="96"/>
      <c r="B66" s="96"/>
      <c r="C66" s="96"/>
      <c r="D66" s="96"/>
      <c r="E66" s="96"/>
      <c r="F66" s="96"/>
      <c r="G66" s="96"/>
      <c r="H66" s="96"/>
    </row>
  </sheetData>
  <sortState xmlns:xlrd2="http://schemas.microsoft.com/office/spreadsheetml/2017/richdata2" ref="B16:F17">
    <sortCondition descending="1" ref="E16:E17"/>
  </sortState>
  <mergeCells count="2">
    <mergeCell ref="A48:G48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1"/>
  <sheetViews>
    <sheetView workbookViewId="0">
      <selection activeCell="C36" sqref="C36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23"/>
      <c r="B1" s="83"/>
      <c r="C1" s="85"/>
      <c r="D1" s="235" t="s">
        <v>21</v>
      </c>
      <c r="E1" s="236" t="s">
        <v>51</v>
      </c>
      <c r="F1" s="236" t="s">
        <v>52</v>
      </c>
      <c r="G1" s="237">
        <v>1</v>
      </c>
      <c r="H1" s="237">
        <v>2</v>
      </c>
      <c r="I1" s="237">
        <v>3</v>
      </c>
      <c r="J1" s="237">
        <v>4</v>
      </c>
      <c r="K1" s="237">
        <v>5</v>
      </c>
      <c r="L1" s="238"/>
      <c r="M1" s="237">
        <v>6</v>
      </c>
      <c r="N1" s="237">
        <v>7</v>
      </c>
      <c r="O1" s="237">
        <v>8</v>
      </c>
      <c r="P1" s="237">
        <v>9</v>
      </c>
      <c r="Q1" s="239">
        <v>10</v>
      </c>
      <c r="R1" s="86"/>
      <c r="S1" s="15"/>
      <c r="T1" s="32"/>
      <c r="U1" s="32"/>
      <c r="V1" s="32"/>
      <c r="W1" s="32"/>
      <c r="X1" s="3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18.600000000000001" customHeight="1">
      <c r="A2" s="23"/>
      <c r="B2" s="51">
        <v>1</v>
      </c>
      <c r="C2" s="240" t="s">
        <v>25</v>
      </c>
      <c r="D2" s="241">
        <v>45295</v>
      </c>
      <c r="E2" s="242">
        <v>2024</v>
      </c>
      <c r="F2" s="243">
        <f t="shared" ref="F2:F33" si="0">SUM(L2+R2)</f>
        <v>1498</v>
      </c>
      <c r="G2" s="244">
        <v>152</v>
      </c>
      <c r="H2" s="244">
        <v>148</v>
      </c>
      <c r="I2" s="244">
        <v>152</v>
      </c>
      <c r="J2" s="244">
        <v>148</v>
      </c>
      <c r="K2" s="244">
        <v>148</v>
      </c>
      <c r="L2" s="243">
        <f t="shared" ref="L2:L33" si="1">SUM(G2:K2)</f>
        <v>748</v>
      </c>
      <c r="M2" s="244">
        <v>152</v>
      </c>
      <c r="N2" s="244">
        <v>150</v>
      </c>
      <c r="O2" s="244">
        <v>152</v>
      </c>
      <c r="P2" s="244">
        <v>148</v>
      </c>
      <c r="Q2" s="244">
        <v>148</v>
      </c>
      <c r="R2" s="245">
        <f t="shared" ref="R2:R33" si="2">SUM(M2:Q2)</f>
        <v>750</v>
      </c>
      <c r="S2" s="13"/>
      <c r="T2" s="34"/>
      <c r="U2" s="34"/>
      <c r="V2" s="34"/>
      <c r="W2" s="34"/>
      <c r="X2" s="35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8.600000000000001" customHeight="1">
      <c r="A3" s="23"/>
      <c r="B3" s="68">
        <v>2</v>
      </c>
      <c r="C3" s="246" t="s">
        <v>43</v>
      </c>
      <c r="D3" s="87">
        <v>42081</v>
      </c>
      <c r="E3" s="88">
        <v>2010</v>
      </c>
      <c r="F3" s="60">
        <f t="shared" si="0"/>
        <v>1482</v>
      </c>
      <c r="G3" s="62">
        <v>148</v>
      </c>
      <c r="H3" s="62">
        <v>148</v>
      </c>
      <c r="I3" s="62">
        <v>146</v>
      </c>
      <c r="J3" s="62">
        <v>148</v>
      </c>
      <c r="K3" s="62">
        <v>144</v>
      </c>
      <c r="L3" s="60">
        <f t="shared" si="1"/>
        <v>734</v>
      </c>
      <c r="M3" s="62">
        <v>148</v>
      </c>
      <c r="N3" s="62">
        <v>152</v>
      </c>
      <c r="O3" s="62">
        <v>152</v>
      </c>
      <c r="P3" s="62">
        <v>148</v>
      </c>
      <c r="Q3" s="62">
        <v>148</v>
      </c>
      <c r="R3" s="247">
        <f t="shared" si="2"/>
        <v>748</v>
      </c>
      <c r="S3" s="14"/>
      <c r="T3" s="34"/>
      <c r="U3" s="34"/>
      <c r="V3" s="34"/>
      <c r="W3" s="34"/>
      <c r="X3" s="35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.600000000000001" customHeight="1">
      <c r="A4" s="23"/>
      <c r="B4" s="51">
        <v>3</v>
      </c>
      <c r="C4" s="246" t="s">
        <v>44</v>
      </c>
      <c r="D4" s="87">
        <v>45407</v>
      </c>
      <c r="E4" s="88">
        <v>2024</v>
      </c>
      <c r="F4" s="60">
        <f t="shared" si="0"/>
        <v>1478</v>
      </c>
      <c r="G4" s="62">
        <v>144</v>
      </c>
      <c r="H4" s="62">
        <v>148</v>
      </c>
      <c r="I4" s="62">
        <v>147</v>
      </c>
      <c r="J4" s="62">
        <v>148</v>
      </c>
      <c r="K4" s="62">
        <v>148</v>
      </c>
      <c r="L4" s="60">
        <f t="shared" si="1"/>
        <v>735</v>
      </c>
      <c r="M4" s="62">
        <v>144</v>
      </c>
      <c r="N4" s="62">
        <v>152</v>
      </c>
      <c r="O4" s="62">
        <v>148</v>
      </c>
      <c r="P4" s="62">
        <v>152</v>
      </c>
      <c r="Q4" s="62">
        <v>147</v>
      </c>
      <c r="R4" s="247">
        <f t="shared" si="2"/>
        <v>743</v>
      </c>
      <c r="S4" s="14"/>
      <c r="T4" s="34"/>
      <c r="U4" s="34"/>
      <c r="V4" s="34"/>
      <c r="W4" s="34"/>
      <c r="X4" s="35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8.600000000000001" customHeight="1">
      <c r="A5" s="23"/>
      <c r="B5" s="68">
        <v>4</v>
      </c>
      <c r="C5" s="246" t="s">
        <v>48</v>
      </c>
      <c r="D5" s="87">
        <v>45554</v>
      </c>
      <c r="E5" s="88">
        <v>2024</v>
      </c>
      <c r="F5" s="60">
        <f t="shared" si="0"/>
        <v>1463</v>
      </c>
      <c r="G5" s="62">
        <v>144</v>
      </c>
      <c r="H5" s="62">
        <v>146</v>
      </c>
      <c r="I5" s="62">
        <v>148</v>
      </c>
      <c r="J5" s="62">
        <v>148</v>
      </c>
      <c r="K5" s="62">
        <v>146</v>
      </c>
      <c r="L5" s="60">
        <f t="shared" si="1"/>
        <v>732</v>
      </c>
      <c r="M5" s="62">
        <v>148</v>
      </c>
      <c r="N5" s="62">
        <v>143</v>
      </c>
      <c r="O5" s="62">
        <v>148</v>
      </c>
      <c r="P5" s="62">
        <v>144</v>
      </c>
      <c r="Q5" s="62">
        <v>148</v>
      </c>
      <c r="R5" s="247">
        <f t="shared" si="2"/>
        <v>731</v>
      </c>
      <c r="S5" s="14"/>
      <c r="T5" s="34"/>
      <c r="U5" s="34"/>
      <c r="V5" s="34"/>
      <c r="W5" s="34"/>
      <c r="X5" s="35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8.600000000000001" customHeight="1">
      <c r="A6" s="23"/>
      <c r="B6" s="51">
        <v>5</v>
      </c>
      <c r="C6" s="248" t="s">
        <v>60</v>
      </c>
      <c r="D6" s="87">
        <v>45260</v>
      </c>
      <c r="E6" s="89">
        <v>2023</v>
      </c>
      <c r="F6" s="60">
        <f t="shared" si="0"/>
        <v>1462</v>
      </c>
      <c r="G6" s="90">
        <v>144</v>
      </c>
      <c r="H6" s="90">
        <v>144</v>
      </c>
      <c r="I6" s="90">
        <v>148</v>
      </c>
      <c r="J6" s="90">
        <v>152</v>
      </c>
      <c r="K6" s="90">
        <v>144</v>
      </c>
      <c r="L6" s="60">
        <f t="shared" si="1"/>
        <v>732</v>
      </c>
      <c r="M6" s="91">
        <v>148</v>
      </c>
      <c r="N6" s="91">
        <v>140</v>
      </c>
      <c r="O6" s="91">
        <v>152</v>
      </c>
      <c r="P6" s="91">
        <v>146</v>
      </c>
      <c r="Q6" s="91">
        <v>144</v>
      </c>
      <c r="R6" s="247">
        <f t="shared" si="2"/>
        <v>730</v>
      </c>
      <c r="S6" s="14"/>
      <c r="T6" s="36"/>
      <c r="U6" s="36"/>
      <c r="V6" s="36"/>
      <c r="W6" s="34"/>
      <c r="X6" s="35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8.600000000000001" customHeight="1">
      <c r="A7" s="23"/>
      <c r="B7" s="68">
        <v>6</v>
      </c>
      <c r="C7" s="246" t="s">
        <v>23</v>
      </c>
      <c r="D7" s="87">
        <v>45393</v>
      </c>
      <c r="E7" s="88">
        <v>2024</v>
      </c>
      <c r="F7" s="60">
        <f t="shared" si="0"/>
        <v>1457</v>
      </c>
      <c r="G7" s="62">
        <v>144</v>
      </c>
      <c r="H7" s="62">
        <v>148</v>
      </c>
      <c r="I7" s="62">
        <v>148</v>
      </c>
      <c r="J7" s="62">
        <v>148</v>
      </c>
      <c r="K7" s="62">
        <v>144</v>
      </c>
      <c r="L7" s="60">
        <f t="shared" si="1"/>
        <v>732</v>
      </c>
      <c r="M7" s="62">
        <v>140</v>
      </c>
      <c r="N7" s="62">
        <v>148</v>
      </c>
      <c r="O7" s="62">
        <v>148</v>
      </c>
      <c r="P7" s="62">
        <v>141</v>
      </c>
      <c r="Q7" s="62">
        <v>148</v>
      </c>
      <c r="R7" s="247">
        <f t="shared" si="2"/>
        <v>725</v>
      </c>
      <c r="S7" s="14"/>
      <c r="T7" s="34"/>
      <c r="U7" s="34"/>
      <c r="V7" s="34"/>
      <c r="W7" s="34"/>
      <c r="X7" s="35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8.600000000000001" customHeight="1">
      <c r="A8" s="23"/>
      <c r="B8" s="51">
        <v>7</v>
      </c>
      <c r="C8" s="246" t="s">
        <v>33</v>
      </c>
      <c r="D8" s="87">
        <v>45295</v>
      </c>
      <c r="E8" s="88">
        <v>2024</v>
      </c>
      <c r="F8" s="60">
        <f t="shared" si="0"/>
        <v>1456</v>
      </c>
      <c r="G8" s="62">
        <v>144</v>
      </c>
      <c r="H8" s="62">
        <v>144</v>
      </c>
      <c r="I8" s="62">
        <v>144</v>
      </c>
      <c r="J8" s="62">
        <v>144</v>
      </c>
      <c r="K8" s="62">
        <v>148</v>
      </c>
      <c r="L8" s="60">
        <f t="shared" si="1"/>
        <v>724</v>
      </c>
      <c r="M8" s="62">
        <v>148</v>
      </c>
      <c r="N8" s="62">
        <v>144</v>
      </c>
      <c r="O8" s="62">
        <v>146</v>
      </c>
      <c r="P8" s="62">
        <v>148</v>
      </c>
      <c r="Q8" s="62">
        <v>146</v>
      </c>
      <c r="R8" s="247">
        <f t="shared" si="2"/>
        <v>732</v>
      </c>
      <c r="S8" s="13"/>
      <c r="T8" s="34"/>
      <c r="U8" s="34"/>
      <c r="V8" s="34"/>
      <c r="W8" s="34"/>
      <c r="X8" s="35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8.600000000000001" customHeight="1">
      <c r="A9" s="23"/>
      <c r="B9" s="68">
        <v>8</v>
      </c>
      <c r="C9" s="246" t="s">
        <v>22</v>
      </c>
      <c r="D9" s="87">
        <v>45295</v>
      </c>
      <c r="E9" s="88">
        <v>2024</v>
      </c>
      <c r="F9" s="60">
        <f t="shared" si="0"/>
        <v>1455</v>
      </c>
      <c r="G9" s="62">
        <v>142</v>
      </c>
      <c r="H9" s="62">
        <v>140</v>
      </c>
      <c r="I9" s="62">
        <v>148</v>
      </c>
      <c r="J9" s="62">
        <v>143</v>
      </c>
      <c r="K9" s="62">
        <v>148</v>
      </c>
      <c r="L9" s="60">
        <f t="shared" si="1"/>
        <v>721</v>
      </c>
      <c r="M9" s="62">
        <v>148</v>
      </c>
      <c r="N9" s="62">
        <v>146</v>
      </c>
      <c r="O9" s="62">
        <v>148</v>
      </c>
      <c r="P9" s="62">
        <v>148</v>
      </c>
      <c r="Q9" s="62">
        <v>144</v>
      </c>
      <c r="R9" s="247">
        <f t="shared" si="2"/>
        <v>734</v>
      </c>
      <c r="S9" s="13"/>
      <c r="T9" s="34"/>
      <c r="U9" s="34"/>
      <c r="V9" s="34"/>
      <c r="W9" s="34"/>
      <c r="X9" s="35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18.600000000000001" customHeight="1">
      <c r="A10" s="23"/>
      <c r="B10" s="51">
        <v>9</v>
      </c>
      <c r="C10" s="246" t="s">
        <v>40</v>
      </c>
      <c r="D10" s="87">
        <v>45407</v>
      </c>
      <c r="E10" s="88">
        <v>2024</v>
      </c>
      <c r="F10" s="60">
        <f t="shared" si="0"/>
        <v>1450</v>
      </c>
      <c r="G10" s="62">
        <v>146</v>
      </c>
      <c r="H10" s="62">
        <v>143</v>
      </c>
      <c r="I10" s="62">
        <v>148</v>
      </c>
      <c r="J10" s="62">
        <v>142</v>
      </c>
      <c r="K10" s="62">
        <v>143</v>
      </c>
      <c r="L10" s="60">
        <f t="shared" si="1"/>
        <v>722</v>
      </c>
      <c r="M10" s="62">
        <v>144</v>
      </c>
      <c r="N10" s="62">
        <v>140</v>
      </c>
      <c r="O10" s="62">
        <v>148</v>
      </c>
      <c r="P10" s="62">
        <v>144</v>
      </c>
      <c r="Q10" s="62">
        <v>152</v>
      </c>
      <c r="R10" s="247">
        <f t="shared" si="2"/>
        <v>728</v>
      </c>
      <c r="S10" s="14"/>
      <c r="T10" s="34"/>
      <c r="U10" s="34"/>
      <c r="V10" s="34"/>
      <c r="W10" s="34"/>
      <c r="X10" s="35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8.600000000000001" customHeight="1">
      <c r="A11" s="23"/>
      <c r="B11" s="68">
        <v>10</v>
      </c>
      <c r="C11" s="246" t="s">
        <v>73</v>
      </c>
      <c r="D11" s="87">
        <v>45323</v>
      </c>
      <c r="E11" s="88">
        <v>2024</v>
      </c>
      <c r="F11" s="60">
        <f t="shared" si="0"/>
        <v>1445</v>
      </c>
      <c r="G11" s="62">
        <v>140</v>
      </c>
      <c r="H11" s="62">
        <v>144</v>
      </c>
      <c r="I11" s="62">
        <v>148</v>
      </c>
      <c r="J11" s="62">
        <v>148</v>
      </c>
      <c r="K11" s="62">
        <v>145</v>
      </c>
      <c r="L11" s="60">
        <f t="shared" si="1"/>
        <v>725</v>
      </c>
      <c r="M11" s="62">
        <v>144</v>
      </c>
      <c r="N11" s="62">
        <v>148</v>
      </c>
      <c r="O11" s="62">
        <v>140</v>
      </c>
      <c r="P11" s="62">
        <v>144</v>
      </c>
      <c r="Q11" s="62">
        <v>144</v>
      </c>
      <c r="R11" s="247">
        <f t="shared" si="2"/>
        <v>720</v>
      </c>
      <c r="S11" s="14"/>
      <c r="T11" s="34"/>
      <c r="U11" s="34"/>
      <c r="V11" s="34"/>
      <c r="W11" s="34"/>
      <c r="X11" s="35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18.600000000000001" customHeight="1">
      <c r="A12" s="23"/>
      <c r="B12" s="51">
        <v>11</v>
      </c>
      <c r="C12" s="246" t="s">
        <v>24</v>
      </c>
      <c r="D12" s="87">
        <v>45554</v>
      </c>
      <c r="E12" s="88">
        <v>2024</v>
      </c>
      <c r="F12" s="60">
        <f t="shared" si="0"/>
        <v>1445</v>
      </c>
      <c r="G12" s="62">
        <v>146</v>
      </c>
      <c r="H12" s="62">
        <v>145</v>
      </c>
      <c r="I12" s="62">
        <v>144</v>
      </c>
      <c r="J12" s="62">
        <v>146</v>
      </c>
      <c r="K12" s="62">
        <v>142</v>
      </c>
      <c r="L12" s="60">
        <f t="shared" si="1"/>
        <v>723</v>
      </c>
      <c r="M12" s="62">
        <v>144</v>
      </c>
      <c r="N12" s="62">
        <v>146</v>
      </c>
      <c r="O12" s="62">
        <v>144</v>
      </c>
      <c r="P12" s="62">
        <v>144</v>
      </c>
      <c r="Q12" s="62">
        <v>144</v>
      </c>
      <c r="R12" s="247">
        <f t="shared" si="2"/>
        <v>722</v>
      </c>
      <c r="S12" s="14"/>
      <c r="T12" s="34"/>
      <c r="U12" s="34"/>
      <c r="V12" s="34"/>
      <c r="W12" s="34"/>
      <c r="X12" s="35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8.600000000000001" customHeight="1">
      <c r="A13" s="23"/>
      <c r="B13" s="68">
        <v>12</v>
      </c>
      <c r="C13" s="246" t="s">
        <v>27</v>
      </c>
      <c r="D13" s="87">
        <v>45323</v>
      </c>
      <c r="E13" s="88">
        <v>2024</v>
      </c>
      <c r="F13" s="60">
        <f t="shared" si="0"/>
        <v>1435</v>
      </c>
      <c r="G13" s="62">
        <v>147</v>
      </c>
      <c r="H13" s="62">
        <v>140</v>
      </c>
      <c r="I13" s="62">
        <v>140</v>
      </c>
      <c r="J13" s="62">
        <v>140</v>
      </c>
      <c r="K13" s="62">
        <v>140</v>
      </c>
      <c r="L13" s="60">
        <f t="shared" si="1"/>
        <v>707</v>
      </c>
      <c r="M13" s="62">
        <v>148</v>
      </c>
      <c r="N13" s="62">
        <v>144</v>
      </c>
      <c r="O13" s="62">
        <v>144</v>
      </c>
      <c r="P13" s="62">
        <v>152</v>
      </c>
      <c r="Q13" s="62">
        <v>140</v>
      </c>
      <c r="R13" s="247">
        <f t="shared" si="2"/>
        <v>728</v>
      </c>
      <c r="S13" s="14"/>
      <c r="T13" s="34"/>
      <c r="U13" s="34"/>
      <c r="V13" s="34"/>
      <c r="W13" s="34"/>
      <c r="X13" s="3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8.600000000000001" customHeight="1">
      <c r="A14" s="23"/>
      <c r="B14" s="51">
        <v>13</v>
      </c>
      <c r="C14" s="246" t="s">
        <v>3</v>
      </c>
      <c r="D14" s="87">
        <v>42279</v>
      </c>
      <c r="E14" s="88">
        <v>2008</v>
      </c>
      <c r="F14" s="60">
        <f t="shared" si="0"/>
        <v>1434</v>
      </c>
      <c r="G14" s="62">
        <v>140</v>
      </c>
      <c r="H14" s="62">
        <v>144</v>
      </c>
      <c r="I14" s="62">
        <v>140</v>
      </c>
      <c r="J14" s="62">
        <v>144</v>
      </c>
      <c r="K14" s="62">
        <v>148</v>
      </c>
      <c r="L14" s="60">
        <f t="shared" si="1"/>
        <v>716</v>
      </c>
      <c r="M14" s="62">
        <v>144</v>
      </c>
      <c r="N14" s="62">
        <v>140</v>
      </c>
      <c r="O14" s="62">
        <v>146</v>
      </c>
      <c r="P14" s="62">
        <v>144</v>
      </c>
      <c r="Q14" s="62">
        <v>144</v>
      </c>
      <c r="R14" s="247">
        <f t="shared" si="2"/>
        <v>718</v>
      </c>
      <c r="S14" s="14"/>
      <c r="T14" s="34"/>
      <c r="U14" s="34"/>
      <c r="V14" s="34"/>
      <c r="W14" s="34"/>
      <c r="X14" s="35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8.600000000000001" customHeight="1">
      <c r="A15" s="23"/>
      <c r="B15" s="68">
        <v>14</v>
      </c>
      <c r="C15" s="246" t="s">
        <v>54</v>
      </c>
      <c r="D15" s="87">
        <v>45337</v>
      </c>
      <c r="E15" s="88">
        <v>2024</v>
      </c>
      <c r="F15" s="60">
        <f t="shared" si="0"/>
        <v>1433</v>
      </c>
      <c r="G15" s="62">
        <v>144</v>
      </c>
      <c r="H15" s="62">
        <v>140</v>
      </c>
      <c r="I15" s="62">
        <v>144</v>
      </c>
      <c r="J15" s="62">
        <v>144</v>
      </c>
      <c r="K15" s="62">
        <v>144</v>
      </c>
      <c r="L15" s="60">
        <f t="shared" si="1"/>
        <v>716</v>
      </c>
      <c r="M15" s="62">
        <v>147</v>
      </c>
      <c r="N15" s="62">
        <v>144</v>
      </c>
      <c r="O15" s="62">
        <v>144</v>
      </c>
      <c r="P15" s="62">
        <v>142</v>
      </c>
      <c r="Q15" s="62">
        <v>140</v>
      </c>
      <c r="R15" s="247">
        <f t="shared" si="2"/>
        <v>717</v>
      </c>
      <c r="S15" s="14"/>
      <c r="T15" s="34"/>
      <c r="U15" s="34"/>
      <c r="V15" s="34"/>
      <c r="W15" s="34"/>
      <c r="X15" s="35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8.600000000000001" customHeight="1">
      <c r="A16" s="23"/>
      <c r="B16" s="51">
        <v>15</v>
      </c>
      <c r="C16" s="248" t="s">
        <v>85</v>
      </c>
      <c r="D16" s="87">
        <v>45379</v>
      </c>
      <c r="E16" s="89">
        <v>2024</v>
      </c>
      <c r="F16" s="60">
        <f t="shared" si="0"/>
        <v>1424</v>
      </c>
      <c r="G16" s="91">
        <v>142</v>
      </c>
      <c r="H16" s="91">
        <v>148</v>
      </c>
      <c r="I16" s="91">
        <v>144</v>
      </c>
      <c r="J16" s="91">
        <v>140</v>
      </c>
      <c r="K16" s="91">
        <v>148</v>
      </c>
      <c r="L16" s="60">
        <f t="shared" si="1"/>
        <v>722</v>
      </c>
      <c r="M16" s="91">
        <v>142</v>
      </c>
      <c r="N16" s="91">
        <v>143</v>
      </c>
      <c r="O16" s="91">
        <v>144</v>
      </c>
      <c r="P16" s="91">
        <v>129</v>
      </c>
      <c r="Q16" s="91">
        <v>144</v>
      </c>
      <c r="R16" s="247">
        <f t="shared" si="2"/>
        <v>702</v>
      </c>
      <c r="S16" s="14"/>
      <c r="T16" s="34"/>
      <c r="U16" s="34"/>
      <c r="V16" s="34"/>
      <c r="W16" s="34"/>
      <c r="X16" s="35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8.600000000000001" customHeight="1">
      <c r="A17" s="23"/>
      <c r="B17" s="68">
        <v>16</v>
      </c>
      <c r="C17" s="246" t="s">
        <v>41</v>
      </c>
      <c r="D17" s="87">
        <v>45274</v>
      </c>
      <c r="E17" s="88">
        <v>2023</v>
      </c>
      <c r="F17" s="60">
        <f t="shared" si="0"/>
        <v>1422</v>
      </c>
      <c r="G17" s="62">
        <v>140</v>
      </c>
      <c r="H17" s="62">
        <v>144</v>
      </c>
      <c r="I17" s="62">
        <v>140</v>
      </c>
      <c r="J17" s="62">
        <v>140</v>
      </c>
      <c r="K17" s="62">
        <v>140</v>
      </c>
      <c r="L17" s="60">
        <f t="shared" si="1"/>
        <v>704</v>
      </c>
      <c r="M17" s="62">
        <v>142</v>
      </c>
      <c r="N17" s="62">
        <v>144</v>
      </c>
      <c r="O17" s="62">
        <v>144</v>
      </c>
      <c r="P17" s="62">
        <v>144</v>
      </c>
      <c r="Q17" s="62">
        <v>144</v>
      </c>
      <c r="R17" s="247">
        <f t="shared" si="2"/>
        <v>718</v>
      </c>
      <c r="S17" s="14"/>
      <c r="T17" s="34"/>
      <c r="U17" s="34"/>
      <c r="V17" s="34"/>
      <c r="W17" s="34"/>
      <c r="X17" s="35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8.600000000000001" customHeight="1">
      <c r="A18" s="23"/>
      <c r="B18" s="51">
        <v>17</v>
      </c>
      <c r="C18" s="246" t="s">
        <v>12</v>
      </c>
      <c r="D18" s="87">
        <v>45337</v>
      </c>
      <c r="E18" s="88">
        <v>2024</v>
      </c>
      <c r="F18" s="60">
        <f t="shared" si="0"/>
        <v>1421</v>
      </c>
      <c r="G18" s="62">
        <v>140</v>
      </c>
      <c r="H18" s="62">
        <v>131</v>
      </c>
      <c r="I18" s="62">
        <v>148</v>
      </c>
      <c r="J18" s="62">
        <v>130</v>
      </c>
      <c r="K18" s="62">
        <v>144</v>
      </c>
      <c r="L18" s="60">
        <f t="shared" si="1"/>
        <v>693</v>
      </c>
      <c r="M18" s="62">
        <v>148</v>
      </c>
      <c r="N18" s="62">
        <v>144</v>
      </c>
      <c r="O18" s="62">
        <v>140</v>
      </c>
      <c r="P18" s="62">
        <v>148</v>
      </c>
      <c r="Q18" s="62">
        <v>148</v>
      </c>
      <c r="R18" s="247">
        <f t="shared" si="2"/>
        <v>728</v>
      </c>
      <c r="S18" s="14"/>
      <c r="T18" s="34"/>
      <c r="U18" s="34"/>
      <c r="V18" s="34"/>
      <c r="W18" s="34"/>
      <c r="X18" s="35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8.600000000000001" customHeight="1">
      <c r="A19" s="23"/>
      <c r="B19" s="68">
        <v>18</v>
      </c>
      <c r="C19" s="246" t="s">
        <v>26</v>
      </c>
      <c r="D19" s="87">
        <v>42092</v>
      </c>
      <c r="E19" s="88">
        <v>2007</v>
      </c>
      <c r="F19" s="60">
        <f t="shared" si="0"/>
        <v>1413</v>
      </c>
      <c r="G19" s="62">
        <v>140</v>
      </c>
      <c r="H19" s="62">
        <v>142</v>
      </c>
      <c r="I19" s="62">
        <v>140</v>
      </c>
      <c r="J19" s="62">
        <v>140</v>
      </c>
      <c r="K19" s="62">
        <v>140</v>
      </c>
      <c r="L19" s="60">
        <f t="shared" si="1"/>
        <v>702</v>
      </c>
      <c r="M19" s="62">
        <v>144</v>
      </c>
      <c r="N19" s="62">
        <v>140</v>
      </c>
      <c r="O19" s="62">
        <v>144</v>
      </c>
      <c r="P19" s="62">
        <v>140</v>
      </c>
      <c r="Q19" s="62">
        <v>143</v>
      </c>
      <c r="R19" s="247">
        <f t="shared" si="2"/>
        <v>711</v>
      </c>
      <c r="S19" s="14"/>
      <c r="T19" s="34"/>
      <c r="U19" s="34"/>
      <c r="V19" s="34"/>
      <c r="W19" s="34"/>
      <c r="X19" s="35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8.600000000000001" customHeight="1">
      <c r="A20" s="23"/>
      <c r="B20" s="51">
        <v>19</v>
      </c>
      <c r="C20" s="246" t="s">
        <v>32</v>
      </c>
      <c r="D20" s="87">
        <v>36641</v>
      </c>
      <c r="E20" s="88">
        <v>2024</v>
      </c>
      <c r="F20" s="60">
        <f t="shared" si="0"/>
        <v>1412</v>
      </c>
      <c r="G20" s="62">
        <v>140</v>
      </c>
      <c r="H20" s="62">
        <v>144</v>
      </c>
      <c r="I20" s="62">
        <v>144</v>
      </c>
      <c r="J20" s="62">
        <v>148</v>
      </c>
      <c r="K20" s="62">
        <v>129</v>
      </c>
      <c r="L20" s="60">
        <f t="shared" si="1"/>
        <v>705</v>
      </c>
      <c r="M20" s="62">
        <v>144</v>
      </c>
      <c r="N20" s="62">
        <v>127</v>
      </c>
      <c r="O20" s="62">
        <v>148</v>
      </c>
      <c r="P20" s="62">
        <v>144</v>
      </c>
      <c r="Q20" s="62">
        <v>144</v>
      </c>
      <c r="R20" s="247">
        <f t="shared" si="2"/>
        <v>707</v>
      </c>
      <c r="S20" s="14"/>
      <c r="T20" s="34"/>
      <c r="U20" s="34"/>
      <c r="V20" s="34"/>
      <c r="W20" s="34"/>
      <c r="X20" s="35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8.600000000000001" customHeight="1">
      <c r="A21" s="23"/>
      <c r="B21" s="68">
        <v>20</v>
      </c>
      <c r="C21" s="246" t="s">
        <v>49</v>
      </c>
      <c r="D21" s="87">
        <v>45379</v>
      </c>
      <c r="E21" s="88">
        <v>2024</v>
      </c>
      <c r="F21" s="60">
        <f t="shared" si="0"/>
        <v>1369</v>
      </c>
      <c r="G21" s="62">
        <v>144</v>
      </c>
      <c r="H21" s="62">
        <v>142</v>
      </c>
      <c r="I21" s="62">
        <v>140</v>
      </c>
      <c r="J21" s="62">
        <v>142</v>
      </c>
      <c r="K21" s="62">
        <v>142</v>
      </c>
      <c r="L21" s="60">
        <f t="shared" si="1"/>
        <v>710</v>
      </c>
      <c r="M21" s="62">
        <v>140</v>
      </c>
      <c r="N21" s="62">
        <v>140</v>
      </c>
      <c r="O21" s="62">
        <v>124</v>
      </c>
      <c r="P21" s="62">
        <v>140</v>
      </c>
      <c r="Q21" s="62">
        <v>115</v>
      </c>
      <c r="R21" s="247">
        <f t="shared" si="2"/>
        <v>659</v>
      </c>
      <c r="S21" s="14"/>
      <c r="T21" s="34"/>
      <c r="U21" s="34"/>
      <c r="V21" s="34"/>
      <c r="W21" s="34"/>
      <c r="X21" s="35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8.600000000000001" customHeight="1">
      <c r="A22" s="23"/>
      <c r="B22" s="51">
        <v>21</v>
      </c>
      <c r="C22" s="246" t="s">
        <v>71</v>
      </c>
      <c r="D22" s="87">
        <v>45295</v>
      </c>
      <c r="E22" s="88">
        <v>2024</v>
      </c>
      <c r="F22" s="60">
        <f t="shared" si="0"/>
        <v>1367</v>
      </c>
      <c r="G22" s="62">
        <v>142</v>
      </c>
      <c r="H22" s="62">
        <v>140</v>
      </c>
      <c r="I22" s="62">
        <v>137</v>
      </c>
      <c r="J22" s="62">
        <v>134</v>
      </c>
      <c r="K22" s="62">
        <v>132</v>
      </c>
      <c r="L22" s="60">
        <f t="shared" si="1"/>
        <v>685</v>
      </c>
      <c r="M22" s="62">
        <v>133</v>
      </c>
      <c r="N22" s="62">
        <v>126</v>
      </c>
      <c r="O22" s="62">
        <v>140</v>
      </c>
      <c r="P22" s="62">
        <v>140</v>
      </c>
      <c r="Q22" s="62">
        <v>143</v>
      </c>
      <c r="R22" s="247">
        <f t="shared" si="2"/>
        <v>682</v>
      </c>
      <c r="S22" s="13"/>
      <c r="T22" s="34"/>
      <c r="U22" s="34"/>
      <c r="V22" s="34"/>
      <c r="W22" s="34"/>
      <c r="X22" s="35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8.600000000000001" customHeight="1">
      <c r="A23" s="23"/>
      <c r="B23" s="68">
        <v>22</v>
      </c>
      <c r="C23" s="246" t="s">
        <v>45</v>
      </c>
      <c r="D23" s="87">
        <v>42817</v>
      </c>
      <c r="E23" s="88">
        <v>2017</v>
      </c>
      <c r="F23" s="60">
        <f t="shared" si="0"/>
        <v>1344</v>
      </c>
      <c r="G23" s="62">
        <v>126</v>
      </c>
      <c r="H23" s="62">
        <v>116</v>
      </c>
      <c r="I23" s="62">
        <v>132</v>
      </c>
      <c r="J23" s="62">
        <v>140</v>
      </c>
      <c r="K23" s="62">
        <v>128</v>
      </c>
      <c r="L23" s="60">
        <f t="shared" si="1"/>
        <v>642</v>
      </c>
      <c r="M23" s="62">
        <v>126</v>
      </c>
      <c r="N23" s="62">
        <v>144</v>
      </c>
      <c r="O23" s="62">
        <v>144</v>
      </c>
      <c r="P23" s="62">
        <v>144</v>
      </c>
      <c r="Q23" s="62">
        <v>144</v>
      </c>
      <c r="R23" s="247">
        <f t="shared" si="2"/>
        <v>702</v>
      </c>
      <c r="S23" s="14"/>
      <c r="T23" s="34"/>
      <c r="U23" s="34"/>
      <c r="V23" s="34"/>
      <c r="W23" s="34"/>
      <c r="X23" s="35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8.600000000000001" customHeight="1">
      <c r="A24" s="23"/>
      <c r="B24" s="51">
        <v>23</v>
      </c>
      <c r="C24" s="246" t="s">
        <v>47</v>
      </c>
      <c r="D24" s="87">
        <v>42251</v>
      </c>
      <c r="E24" s="88">
        <v>2014</v>
      </c>
      <c r="F24" s="60">
        <f t="shared" si="0"/>
        <v>1337</v>
      </c>
      <c r="G24" s="62">
        <v>135</v>
      </c>
      <c r="H24" s="62">
        <v>126</v>
      </c>
      <c r="I24" s="62">
        <v>126</v>
      </c>
      <c r="J24" s="62">
        <v>140</v>
      </c>
      <c r="K24" s="62">
        <v>127</v>
      </c>
      <c r="L24" s="60">
        <f t="shared" si="1"/>
        <v>654</v>
      </c>
      <c r="M24" s="62">
        <v>143</v>
      </c>
      <c r="N24" s="62">
        <v>142</v>
      </c>
      <c r="O24" s="62">
        <v>127</v>
      </c>
      <c r="P24" s="62">
        <v>144</v>
      </c>
      <c r="Q24" s="62">
        <v>127</v>
      </c>
      <c r="R24" s="247">
        <f t="shared" si="2"/>
        <v>683</v>
      </c>
      <c r="S24" s="12"/>
      <c r="T24" s="37"/>
      <c r="U24" s="37"/>
      <c r="V24" s="37"/>
      <c r="W24" s="37"/>
      <c r="X24" s="38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8.600000000000001" customHeight="1">
      <c r="A25" s="23"/>
      <c r="B25" s="68">
        <v>24</v>
      </c>
      <c r="C25" s="246" t="s">
        <v>30</v>
      </c>
      <c r="D25" s="87">
        <v>42118</v>
      </c>
      <c r="E25" s="88">
        <v>2007</v>
      </c>
      <c r="F25" s="60">
        <f t="shared" si="0"/>
        <v>1302</v>
      </c>
      <c r="G25" s="62">
        <v>123</v>
      </c>
      <c r="H25" s="62">
        <v>128</v>
      </c>
      <c r="I25" s="62">
        <v>126</v>
      </c>
      <c r="J25" s="62">
        <v>127</v>
      </c>
      <c r="K25" s="62">
        <v>124</v>
      </c>
      <c r="L25" s="60">
        <f t="shared" si="1"/>
        <v>628</v>
      </c>
      <c r="M25" s="62">
        <v>127</v>
      </c>
      <c r="N25" s="62">
        <v>128</v>
      </c>
      <c r="O25" s="62">
        <v>131</v>
      </c>
      <c r="P25" s="62">
        <v>140</v>
      </c>
      <c r="Q25" s="62">
        <v>148</v>
      </c>
      <c r="R25" s="247">
        <f t="shared" si="2"/>
        <v>674</v>
      </c>
      <c r="S25" s="12"/>
      <c r="T25" s="37"/>
      <c r="U25" s="37"/>
      <c r="V25" s="37"/>
      <c r="W25" s="37"/>
      <c r="X25" s="38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8.600000000000001" customHeight="1">
      <c r="A26" s="23"/>
      <c r="B26" s="51">
        <v>25</v>
      </c>
      <c r="C26" s="248" t="s">
        <v>89</v>
      </c>
      <c r="D26" s="87">
        <v>45554</v>
      </c>
      <c r="E26" s="89">
        <v>2024</v>
      </c>
      <c r="F26" s="60">
        <f t="shared" si="0"/>
        <v>1292</v>
      </c>
      <c r="G26" s="91">
        <v>126</v>
      </c>
      <c r="H26" s="91">
        <v>127</v>
      </c>
      <c r="I26" s="91">
        <v>128</v>
      </c>
      <c r="J26" s="91">
        <v>126</v>
      </c>
      <c r="K26" s="91">
        <v>126</v>
      </c>
      <c r="L26" s="60">
        <f t="shared" si="1"/>
        <v>633</v>
      </c>
      <c r="M26" s="91">
        <v>140</v>
      </c>
      <c r="N26" s="91">
        <v>123</v>
      </c>
      <c r="O26" s="91">
        <v>144</v>
      </c>
      <c r="P26" s="91">
        <v>126</v>
      </c>
      <c r="Q26" s="91">
        <v>126</v>
      </c>
      <c r="R26" s="247">
        <f t="shared" si="2"/>
        <v>659</v>
      </c>
      <c r="S26" s="12"/>
      <c r="T26" s="37"/>
      <c r="U26" s="37"/>
      <c r="V26" s="37"/>
      <c r="W26" s="37"/>
      <c r="X26" s="38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8.600000000000001" customHeight="1">
      <c r="A27" s="23"/>
      <c r="B27" s="68">
        <v>26</v>
      </c>
      <c r="C27" s="246" t="s">
        <v>29</v>
      </c>
      <c r="D27" s="87">
        <v>45337</v>
      </c>
      <c r="E27" s="88">
        <v>2024</v>
      </c>
      <c r="F27" s="60">
        <f t="shared" si="0"/>
        <v>1289</v>
      </c>
      <c r="G27" s="62">
        <v>140</v>
      </c>
      <c r="H27" s="62">
        <v>128</v>
      </c>
      <c r="I27" s="62">
        <v>127</v>
      </c>
      <c r="J27" s="62">
        <v>129</v>
      </c>
      <c r="K27" s="62">
        <v>114</v>
      </c>
      <c r="L27" s="60">
        <f t="shared" si="1"/>
        <v>638</v>
      </c>
      <c r="M27" s="62">
        <v>125</v>
      </c>
      <c r="N27" s="62">
        <v>127</v>
      </c>
      <c r="O27" s="62">
        <v>133</v>
      </c>
      <c r="P27" s="62">
        <v>126</v>
      </c>
      <c r="Q27" s="62">
        <v>140</v>
      </c>
      <c r="R27" s="247">
        <f t="shared" si="2"/>
        <v>651</v>
      </c>
      <c r="S27" s="6"/>
      <c r="T27" s="24"/>
      <c r="U27" s="24"/>
      <c r="V27" s="24"/>
      <c r="W27" s="22"/>
      <c r="X27" s="18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8.600000000000001" customHeight="1">
      <c r="A28" s="23"/>
      <c r="B28" s="51">
        <v>27</v>
      </c>
      <c r="C28" s="250" t="s">
        <v>70</v>
      </c>
      <c r="D28" s="251">
        <v>45323</v>
      </c>
      <c r="E28" s="252">
        <v>2024</v>
      </c>
      <c r="F28" s="60">
        <f t="shared" si="0"/>
        <v>1287</v>
      </c>
      <c r="G28" s="252">
        <v>125</v>
      </c>
      <c r="H28" s="252">
        <v>127</v>
      </c>
      <c r="I28" s="252">
        <v>129</v>
      </c>
      <c r="J28" s="252">
        <v>125</v>
      </c>
      <c r="K28" s="252">
        <v>130</v>
      </c>
      <c r="L28" s="60">
        <f t="shared" si="1"/>
        <v>636</v>
      </c>
      <c r="M28" s="252">
        <v>129</v>
      </c>
      <c r="N28" s="252">
        <v>144</v>
      </c>
      <c r="O28" s="252">
        <v>131</v>
      </c>
      <c r="P28" s="252">
        <v>118</v>
      </c>
      <c r="Q28" s="252">
        <v>129</v>
      </c>
      <c r="R28" s="247">
        <f t="shared" si="2"/>
        <v>651</v>
      </c>
      <c r="S28" s="6"/>
      <c r="T28" s="24"/>
      <c r="U28" s="24"/>
      <c r="V28" s="24"/>
      <c r="W28" s="22"/>
      <c r="X28" s="18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8.600000000000001" customHeight="1">
      <c r="A29" s="23"/>
      <c r="B29" s="68">
        <v>28</v>
      </c>
      <c r="C29" s="249" t="s">
        <v>35</v>
      </c>
      <c r="D29" s="87">
        <v>42079</v>
      </c>
      <c r="E29" s="88">
        <v>2005</v>
      </c>
      <c r="F29" s="60">
        <f t="shared" si="0"/>
        <v>1284</v>
      </c>
      <c r="G29" s="62">
        <v>126</v>
      </c>
      <c r="H29" s="62">
        <v>126</v>
      </c>
      <c r="I29" s="62">
        <v>109</v>
      </c>
      <c r="J29" s="62">
        <v>125</v>
      </c>
      <c r="K29" s="62">
        <v>128</v>
      </c>
      <c r="L29" s="60">
        <f t="shared" si="1"/>
        <v>614</v>
      </c>
      <c r="M29" s="62">
        <v>127</v>
      </c>
      <c r="N29" s="62">
        <v>144</v>
      </c>
      <c r="O29" s="62">
        <v>140</v>
      </c>
      <c r="P29" s="62">
        <v>135</v>
      </c>
      <c r="Q29" s="62">
        <v>124</v>
      </c>
      <c r="R29" s="247">
        <f t="shared" si="2"/>
        <v>670</v>
      </c>
      <c r="S29" s="6"/>
      <c r="T29" s="24"/>
      <c r="U29" s="24"/>
      <c r="V29" s="24"/>
      <c r="W29" s="22"/>
      <c r="X29" s="18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8.600000000000001" customHeight="1">
      <c r="A30" s="23"/>
      <c r="B30" s="51">
        <v>29</v>
      </c>
      <c r="C30" s="248" t="s">
        <v>57</v>
      </c>
      <c r="D30" s="87">
        <v>45554</v>
      </c>
      <c r="E30" s="89">
        <v>2024</v>
      </c>
      <c r="F30" s="60">
        <f t="shared" si="0"/>
        <v>1274</v>
      </c>
      <c r="G30" s="91">
        <v>111</v>
      </c>
      <c r="H30" s="91">
        <v>143</v>
      </c>
      <c r="I30" s="91">
        <v>123</v>
      </c>
      <c r="J30" s="91">
        <v>129</v>
      </c>
      <c r="K30" s="91">
        <v>125</v>
      </c>
      <c r="L30" s="60">
        <f t="shared" si="1"/>
        <v>631</v>
      </c>
      <c r="M30" s="91">
        <v>131</v>
      </c>
      <c r="N30" s="91">
        <v>134</v>
      </c>
      <c r="O30" s="91">
        <v>140</v>
      </c>
      <c r="P30" s="91">
        <v>98</v>
      </c>
      <c r="Q30" s="91">
        <v>140</v>
      </c>
      <c r="R30" s="247">
        <f t="shared" si="2"/>
        <v>643</v>
      </c>
      <c r="S30" s="6"/>
      <c r="T30" s="24"/>
      <c r="U30" s="24"/>
      <c r="V30" s="24"/>
      <c r="W30" s="22"/>
      <c r="X30" s="18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8.600000000000001" customHeight="1">
      <c r="A31" s="23"/>
      <c r="B31" s="68">
        <v>30</v>
      </c>
      <c r="C31" s="246" t="s">
        <v>55</v>
      </c>
      <c r="D31" s="87">
        <v>45351</v>
      </c>
      <c r="E31" s="88">
        <v>2024</v>
      </c>
      <c r="F31" s="60">
        <f t="shared" si="0"/>
        <v>1260</v>
      </c>
      <c r="G31" s="62">
        <v>129</v>
      </c>
      <c r="H31" s="62">
        <v>113</v>
      </c>
      <c r="I31" s="62">
        <v>123</v>
      </c>
      <c r="J31" s="62">
        <v>132</v>
      </c>
      <c r="K31" s="62">
        <v>140</v>
      </c>
      <c r="L31" s="60">
        <f t="shared" si="1"/>
        <v>637</v>
      </c>
      <c r="M31" s="62">
        <v>110</v>
      </c>
      <c r="N31" s="62">
        <v>140</v>
      </c>
      <c r="O31" s="62">
        <v>122</v>
      </c>
      <c r="P31" s="62">
        <v>124</v>
      </c>
      <c r="Q31" s="62">
        <v>127</v>
      </c>
      <c r="R31" s="247">
        <f t="shared" si="2"/>
        <v>623</v>
      </c>
      <c r="S31" s="6"/>
      <c r="T31" s="24"/>
      <c r="U31" s="24"/>
      <c r="V31" s="24"/>
      <c r="W31" s="22"/>
      <c r="X31" s="18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8.600000000000001" customHeight="1">
      <c r="A32" s="23"/>
      <c r="B32" s="51">
        <v>31</v>
      </c>
      <c r="C32" s="246" t="s">
        <v>31</v>
      </c>
      <c r="D32" s="87">
        <v>45568</v>
      </c>
      <c r="E32" s="88">
        <v>2024</v>
      </c>
      <c r="F32" s="60">
        <f t="shared" si="0"/>
        <v>1251</v>
      </c>
      <c r="G32" s="62">
        <v>124</v>
      </c>
      <c r="H32" s="62">
        <v>111</v>
      </c>
      <c r="I32" s="62">
        <v>140</v>
      </c>
      <c r="J32" s="62">
        <v>125</v>
      </c>
      <c r="K32" s="62">
        <v>122</v>
      </c>
      <c r="L32" s="60">
        <f t="shared" si="1"/>
        <v>622</v>
      </c>
      <c r="M32" s="62">
        <v>126</v>
      </c>
      <c r="N32" s="62">
        <v>121</v>
      </c>
      <c r="O32" s="62">
        <v>128</v>
      </c>
      <c r="P32" s="62">
        <v>125</v>
      </c>
      <c r="Q32" s="62">
        <v>129</v>
      </c>
      <c r="R32" s="247">
        <f t="shared" si="2"/>
        <v>629</v>
      </c>
      <c r="S32" s="6"/>
      <c r="T32" s="24"/>
      <c r="U32" s="24"/>
      <c r="V32" s="24"/>
      <c r="W32" s="22"/>
      <c r="X32" s="18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8.600000000000001" customHeight="1">
      <c r="A33" s="23"/>
      <c r="B33" s="68">
        <v>32</v>
      </c>
      <c r="C33" s="360" t="s">
        <v>96</v>
      </c>
      <c r="D33" s="254">
        <v>45554</v>
      </c>
      <c r="E33" s="361">
        <v>2024</v>
      </c>
      <c r="F33" s="255">
        <f t="shared" si="0"/>
        <v>1128</v>
      </c>
      <c r="G33" s="362">
        <v>99</v>
      </c>
      <c r="H33" s="362">
        <v>106</v>
      </c>
      <c r="I33" s="362">
        <v>107</v>
      </c>
      <c r="J33" s="362">
        <v>124</v>
      </c>
      <c r="K33" s="362">
        <v>124</v>
      </c>
      <c r="L33" s="255">
        <f t="shared" si="1"/>
        <v>560</v>
      </c>
      <c r="M33" s="362">
        <v>123</v>
      </c>
      <c r="N33" s="362">
        <v>125</v>
      </c>
      <c r="O33" s="362">
        <v>109</v>
      </c>
      <c r="P33" s="362">
        <v>103</v>
      </c>
      <c r="Q33" s="362">
        <v>108</v>
      </c>
      <c r="R33" s="256">
        <f t="shared" si="2"/>
        <v>568</v>
      </c>
      <c r="S33" s="6"/>
      <c r="T33" s="22"/>
      <c r="U33" s="22"/>
      <c r="V33" s="22"/>
      <c r="W33" s="22"/>
      <c r="X33" s="18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8.600000000000001">
      <c r="A34" s="23"/>
      <c r="B34" s="3"/>
      <c r="C34" s="39"/>
      <c r="D34" s="39"/>
      <c r="E34" s="4"/>
      <c r="F34" s="4"/>
      <c r="G34" s="5"/>
      <c r="H34" s="5"/>
      <c r="I34" s="5"/>
      <c r="J34" s="5"/>
      <c r="K34" s="5"/>
      <c r="L34" s="4"/>
      <c r="M34" s="5"/>
      <c r="N34" s="5"/>
      <c r="O34" s="5"/>
      <c r="P34" s="5"/>
      <c r="Q34" s="5"/>
      <c r="R34" s="4"/>
      <c r="S34" s="6"/>
      <c r="T34" s="24"/>
      <c r="U34" s="24"/>
      <c r="V34" s="24"/>
      <c r="W34" s="22"/>
      <c r="X34" s="18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8.600000000000001">
      <c r="A35" s="23"/>
      <c r="B35" s="17"/>
      <c r="C35" s="10"/>
      <c r="D35" s="10"/>
      <c r="E35" s="18"/>
      <c r="F35" s="18"/>
      <c r="G35" s="22"/>
      <c r="H35" s="22"/>
      <c r="I35" s="22"/>
      <c r="J35" s="22"/>
      <c r="K35" s="22"/>
      <c r="L35" s="18"/>
      <c r="M35" s="22"/>
      <c r="N35" s="22"/>
      <c r="O35" s="22"/>
      <c r="P35" s="22"/>
      <c r="Q35" s="22"/>
      <c r="R35" s="18"/>
      <c r="S35" s="22"/>
      <c r="T35" s="22"/>
      <c r="U35" s="22"/>
      <c r="V35" s="22"/>
      <c r="W35" s="22"/>
      <c r="X35" s="18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8.600000000000001">
      <c r="A36" s="23"/>
      <c r="B36" s="17"/>
      <c r="C36" s="10"/>
      <c r="D36" s="10"/>
      <c r="E36" s="18"/>
      <c r="F36" s="18"/>
      <c r="G36" s="22"/>
      <c r="H36" s="22"/>
      <c r="I36" s="22"/>
      <c r="J36" s="22"/>
      <c r="K36" s="22"/>
      <c r="L36" s="18"/>
      <c r="M36" s="22"/>
      <c r="N36" s="22"/>
      <c r="O36" s="22"/>
      <c r="P36" s="22"/>
      <c r="Q36" s="22"/>
      <c r="R36" s="18"/>
      <c r="S36" s="22"/>
      <c r="T36" s="22"/>
      <c r="U36" s="22"/>
      <c r="V36" s="22"/>
      <c r="W36" s="22"/>
      <c r="X36" s="18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8.600000000000001">
      <c r="A37" s="23"/>
      <c r="B37" s="17"/>
      <c r="C37" s="10"/>
      <c r="D37" s="10"/>
      <c r="E37" s="18"/>
      <c r="F37" s="18"/>
      <c r="G37" s="22"/>
      <c r="H37" s="22"/>
      <c r="I37" s="22"/>
      <c r="J37" s="22"/>
      <c r="K37" s="22"/>
      <c r="L37" s="18"/>
      <c r="M37" s="22"/>
      <c r="N37" s="22"/>
      <c r="O37" s="22"/>
      <c r="P37" s="22"/>
      <c r="Q37" s="22"/>
      <c r="R37" s="18"/>
      <c r="S37" s="24"/>
      <c r="T37" s="22"/>
      <c r="U37" s="22"/>
      <c r="V37" s="22"/>
      <c r="W37" s="22"/>
      <c r="X37" s="18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8.600000000000001">
      <c r="A38" s="23"/>
      <c r="B38" s="17"/>
      <c r="C38" s="10"/>
      <c r="D38" s="10"/>
      <c r="E38" s="18"/>
      <c r="F38" s="18"/>
      <c r="G38" s="22"/>
      <c r="H38" s="22"/>
      <c r="I38" s="22"/>
      <c r="J38" s="22"/>
      <c r="K38" s="22"/>
      <c r="L38" s="18"/>
      <c r="M38" s="22"/>
      <c r="N38" s="22"/>
      <c r="O38" s="22"/>
      <c r="P38" s="22"/>
      <c r="Q38" s="22"/>
      <c r="R38" s="18"/>
      <c r="S38" s="24"/>
      <c r="T38" s="22"/>
      <c r="U38" s="22"/>
      <c r="V38" s="22"/>
      <c r="W38" s="22"/>
      <c r="X38" s="18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8.600000000000001">
      <c r="A39" s="23"/>
      <c r="B39" s="17"/>
      <c r="C39" s="10"/>
      <c r="D39" s="10"/>
      <c r="E39" s="18"/>
      <c r="F39" s="18"/>
      <c r="G39" s="22"/>
      <c r="H39" s="22"/>
      <c r="I39" s="22"/>
      <c r="J39" s="22"/>
      <c r="K39" s="22"/>
      <c r="L39" s="18"/>
      <c r="M39" s="22"/>
      <c r="N39" s="22"/>
      <c r="O39" s="22"/>
      <c r="P39" s="22"/>
      <c r="Q39" s="22"/>
      <c r="R39" s="18"/>
      <c r="S39" s="24"/>
      <c r="T39" s="22"/>
      <c r="U39" s="22"/>
      <c r="V39" s="22"/>
      <c r="W39" s="22"/>
      <c r="X39" s="18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8.600000000000001">
      <c r="A40" s="23"/>
      <c r="B40" s="17"/>
      <c r="C40" s="10"/>
      <c r="D40" s="10"/>
      <c r="E40" s="18"/>
      <c r="F40" s="18"/>
      <c r="G40" s="22"/>
      <c r="H40" s="22"/>
      <c r="I40" s="22"/>
      <c r="J40" s="22"/>
      <c r="K40" s="22"/>
      <c r="L40" s="18"/>
      <c r="M40" s="22"/>
      <c r="N40" s="22"/>
      <c r="O40" s="22"/>
      <c r="P40" s="22"/>
      <c r="Q40" s="22"/>
      <c r="R40" s="18"/>
      <c r="S40" s="24"/>
      <c r="T40" s="22"/>
      <c r="U40" s="22"/>
      <c r="V40" s="22"/>
      <c r="W40" s="22"/>
      <c r="X40" s="18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33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sortState xmlns:xlrd2="http://schemas.microsoft.com/office/spreadsheetml/2017/richdata2" ref="C2:R33">
    <sortCondition descending="1" ref="F2:F3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T222"/>
  <sheetViews>
    <sheetView workbookViewId="0">
      <selection activeCell="K13" sqref="K13"/>
    </sheetView>
  </sheetViews>
  <sheetFormatPr defaultRowHeight="14.4"/>
  <cols>
    <col min="2" max="2" width="26.88671875" customWidth="1"/>
    <col min="3" max="4" width="12.77734375" customWidth="1"/>
    <col min="5" max="5" width="13" customWidth="1"/>
  </cols>
  <sheetData>
    <row r="1" spans="1:46" ht="18.600000000000001">
      <c r="B1" s="310" t="s">
        <v>93</v>
      </c>
      <c r="C1" s="311" t="s">
        <v>94</v>
      </c>
      <c r="D1" s="311" t="s">
        <v>77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</row>
    <row r="2" spans="1:46" ht="17.399999999999999">
      <c r="B2" s="309" t="s">
        <v>74</v>
      </c>
      <c r="C2" s="311" t="s">
        <v>75</v>
      </c>
      <c r="D2" s="311" t="s">
        <v>92</v>
      </c>
      <c r="E2" s="309" t="s">
        <v>76</v>
      </c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</row>
    <row r="3" spans="1:46" ht="17.399999999999999">
      <c r="A3" s="311">
        <v>1</v>
      </c>
      <c r="B3" s="309" t="s">
        <v>89</v>
      </c>
      <c r="C3" s="312">
        <v>0</v>
      </c>
      <c r="D3" s="313">
        <f>SUM('Club Kampioen'!F18)</f>
        <v>127.35714285714286</v>
      </c>
      <c r="E3" s="313">
        <f>SUM(D3-C3)</f>
        <v>127.35714285714286</v>
      </c>
      <c r="F3" s="311" t="s">
        <v>77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</row>
    <row r="4" spans="1:46" ht="17.399999999999999">
      <c r="A4" s="311">
        <v>2</v>
      </c>
      <c r="B4" s="309" t="s">
        <v>96</v>
      </c>
      <c r="C4" s="312">
        <v>0</v>
      </c>
      <c r="D4" s="313">
        <f>SUM('Club Kampioen'!F21)</f>
        <v>108.6</v>
      </c>
      <c r="E4" s="313">
        <f>SUM(D4-C4)</f>
        <v>108.6</v>
      </c>
      <c r="F4" s="311" t="s">
        <v>77</v>
      </c>
      <c r="G4" s="314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</row>
    <row r="5" spans="1:46" ht="17.399999999999999">
      <c r="A5" s="311">
        <v>3</v>
      </c>
      <c r="B5" s="309" t="s">
        <v>47</v>
      </c>
      <c r="C5" s="312">
        <v>124.59</v>
      </c>
      <c r="D5" s="313">
        <f>SUM('Club Kampioen'!F16)</f>
        <v>129.62857142857143</v>
      </c>
      <c r="E5" s="313">
        <f>SUM(D5-C5)</f>
        <v>5.03857142857143</v>
      </c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</row>
    <row r="6" spans="1:46" ht="17.399999999999999">
      <c r="A6" s="311">
        <v>4</v>
      </c>
      <c r="B6" s="309" t="s">
        <v>70</v>
      </c>
      <c r="C6" s="312">
        <v>119.83</v>
      </c>
      <c r="D6" s="313">
        <f>SUM('Club Kampioen'!F19)</f>
        <v>123.86</v>
      </c>
      <c r="E6" s="313">
        <f>SUM(D6-C6)</f>
        <v>4.0300000000000011</v>
      </c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</row>
    <row r="7" spans="1:46" ht="17.399999999999999">
      <c r="A7" s="311">
        <v>5</v>
      </c>
      <c r="B7" s="309" t="s">
        <v>27</v>
      </c>
      <c r="C7" s="313">
        <v>135.9</v>
      </c>
      <c r="D7" s="313">
        <f>SUM('Club Kampioen'!F10)</f>
        <v>139.15714285714284</v>
      </c>
      <c r="E7" s="313">
        <f>SUM(D7-C7)</f>
        <v>3.2571428571428385</v>
      </c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</row>
    <row r="8" spans="1:46" ht="17.399999999999999">
      <c r="A8" s="311">
        <v>6</v>
      </c>
      <c r="B8" s="309" t="s">
        <v>31</v>
      </c>
      <c r="C8" s="312">
        <v>120.87</v>
      </c>
      <c r="D8" s="313">
        <f>SUM('Club Kampioen'!F20)</f>
        <v>123.575</v>
      </c>
      <c r="E8" s="313">
        <f>SUM(D8-C8)</f>
        <v>2.7049999999999983</v>
      </c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</row>
    <row r="9" spans="1:46" ht="17.399999999999999">
      <c r="A9" s="311">
        <v>7</v>
      </c>
      <c r="B9" s="309" t="s">
        <v>43</v>
      </c>
      <c r="C9" s="313">
        <v>142.69</v>
      </c>
      <c r="D9" s="313">
        <f>SUM('Club Kampioen'!F3)</f>
        <v>145.35714285714286</v>
      </c>
      <c r="E9" s="313">
        <f>SUM(D9-C9)</f>
        <v>2.6671428571428635</v>
      </c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</row>
    <row r="10" spans="1:46" ht="17.399999999999999">
      <c r="A10" s="311">
        <v>8</v>
      </c>
      <c r="B10" s="309" t="s">
        <v>49</v>
      </c>
      <c r="C10" s="312">
        <v>129.41999999999999</v>
      </c>
      <c r="D10" s="313">
        <f>SUM('Club Kampioen'!C9)</f>
        <v>132.05714285714285</v>
      </c>
      <c r="E10" s="313">
        <f>SUM(D10-C10)</f>
        <v>2.6371428571428623</v>
      </c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</row>
    <row r="11" spans="1:46" ht="17.399999999999999">
      <c r="A11" s="311">
        <v>9</v>
      </c>
      <c r="B11" s="309" t="s">
        <v>32</v>
      </c>
      <c r="C11" s="312">
        <v>132.58000000000001</v>
      </c>
      <c r="D11" s="313">
        <f>SUM('Club Kampioen'!C8)</f>
        <v>134.38571428571427</v>
      </c>
      <c r="E11" s="313">
        <f>SUM(D11-C11)</f>
        <v>1.8057142857142594</v>
      </c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</row>
    <row r="12" spans="1:46" ht="17.399999999999999">
      <c r="A12" s="311">
        <v>10</v>
      </c>
      <c r="B12" s="309" t="s">
        <v>60</v>
      </c>
      <c r="C12" s="312">
        <v>142.06</v>
      </c>
      <c r="D12" s="313">
        <f>SUM('Club Kampioen'!F7)</f>
        <v>143.56666666666666</v>
      </c>
      <c r="E12" s="313">
        <f>SUM(D12-C12)</f>
        <v>1.5066666666666606</v>
      </c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</row>
    <row r="13" spans="1:46" ht="17.399999999999999">
      <c r="A13" s="311">
        <v>11</v>
      </c>
      <c r="B13" s="309" t="s">
        <v>30</v>
      </c>
      <c r="C13" s="312">
        <v>124.57</v>
      </c>
      <c r="D13" s="313">
        <f>SUM('Club Kampioen'!C10)</f>
        <v>125.67142857142858</v>
      </c>
      <c r="E13" s="313">
        <f>SUM(D13-C13)</f>
        <v>1.1014285714285847</v>
      </c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</row>
    <row r="14" spans="1:46" ht="17.399999999999999">
      <c r="A14" s="311">
        <v>12</v>
      </c>
      <c r="B14" s="309" t="s">
        <v>48</v>
      </c>
      <c r="C14" s="312">
        <v>143.06</v>
      </c>
      <c r="D14" s="313">
        <f>SUM('Club Kampioen'!F6)</f>
        <v>144.07142857142858</v>
      </c>
      <c r="E14" s="313">
        <f>SUM(D14-C14)</f>
        <v>1.0114285714285813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</row>
    <row r="15" spans="1:46" ht="17.399999999999999">
      <c r="A15" s="311">
        <v>13</v>
      </c>
      <c r="B15" s="309" t="s">
        <v>24</v>
      </c>
      <c r="C15" s="312">
        <v>140.19</v>
      </c>
      <c r="D15" s="313">
        <f>SUM('Club Kampioen'!C3)</f>
        <v>140.97999999999999</v>
      </c>
      <c r="E15" s="313">
        <f>SUM(D15-C15)</f>
        <v>0.78999999999999204</v>
      </c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</row>
    <row r="16" spans="1:46" ht="17.399999999999999">
      <c r="A16" s="311">
        <v>14</v>
      </c>
      <c r="B16" s="309" t="s">
        <v>57</v>
      </c>
      <c r="C16" s="312">
        <v>120.64</v>
      </c>
      <c r="D16" s="313">
        <f>SUM('Club Kampioen'!C12)</f>
        <v>121.26</v>
      </c>
      <c r="E16" s="313">
        <f>SUM(D16-C16)</f>
        <v>0.62000000000000455</v>
      </c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</row>
    <row r="17" spans="1:46" ht="17.399999999999999">
      <c r="A17" s="311">
        <v>15</v>
      </c>
      <c r="B17" s="309" t="s">
        <v>33</v>
      </c>
      <c r="C17" s="313">
        <v>142.6</v>
      </c>
      <c r="D17" s="313">
        <f>SUM('Club Kampioen'!F8)</f>
        <v>143.14285714285714</v>
      </c>
      <c r="E17" s="313">
        <f>SUM(D17-C17)</f>
        <v>0.54285714285714448</v>
      </c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</row>
    <row r="18" spans="1:46" ht="17.399999999999999">
      <c r="A18" s="311">
        <v>16</v>
      </c>
      <c r="B18" s="309" t="s">
        <v>34</v>
      </c>
      <c r="C18" s="313">
        <v>138.24</v>
      </c>
      <c r="D18" s="313">
        <f>SUM('Club Kampioen'!C5)</f>
        <v>138.72857142857143</v>
      </c>
      <c r="E18" s="313">
        <f>SUM(D18-C18)</f>
        <v>0.48857142857141866</v>
      </c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</row>
    <row r="19" spans="1:46" ht="17.399999999999999">
      <c r="A19" s="311">
        <v>17</v>
      </c>
      <c r="B19" s="309" t="s">
        <v>29</v>
      </c>
      <c r="C19" s="312">
        <v>123.99</v>
      </c>
      <c r="D19" s="313">
        <f>SUM('Club Kampioen'!C11)</f>
        <v>124.41428571428571</v>
      </c>
      <c r="E19" s="313">
        <f>SUM(D19-C19)</f>
        <v>0.42428571428571615</v>
      </c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</row>
    <row r="20" spans="1:46" ht="17.399999999999999">
      <c r="A20" s="311">
        <v>18</v>
      </c>
      <c r="B20" s="309" t="s">
        <v>12</v>
      </c>
      <c r="C20" s="312">
        <v>136.63</v>
      </c>
      <c r="D20" s="313">
        <f>SUM('Club Kampioen'!F11)</f>
        <v>136.92857142857142</v>
      </c>
      <c r="E20" s="313">
        <f>SUM(D20-C20)</f>
        <v>0.29857142857142094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</row>
    <row r="21" spans="1:46" ht="17.399999999999999">
      <c r="A21" s="311">
        <v>19</v>
      </c>
      <c r="B21" s="309" t="s">
        <v>54</v>
      </c>
      <c r="C21" s="312">
        <v>137.77000000000001</v>
      </c>
      <c r="D21" s="313">
        <f>SUM('Club Kampioen'!C7)</f>
        <v>137.84285714285716</v>
      </c>
      <c r="E21" s="313">
        <f>SUM(D21-C21)</f>
        <v>7.2857142857145618E-2</v>
      </c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</row>
    <row r="22" spans="1:46" ht="17.399999999999999">
      <c r="A22" s="311">
        <v>20</v>
      </c>
      <c r="B22" s="309" t="s">
        <v>85</v>
      </c>
      <c r="C22" s="311">
        <v>137.91999999999999</v>
      </c>
      <c r="D22" s="313">
        <f>SUM('Club Kampioen'!C6)</f>
        <v>137.98571428571429</v>
      </c>
      <c r="E22" s="313">
        <f>SUM(D22-C22)</f>
        <v>6.5714285714307152E-2</v>
      </c>
      <c r="F22" s="311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</row>
    <row r="23" spans="1:46" ht="17.399999999999999">
      <c r="A23" s="311">
        <v>21</v>
      </c>
      <c r="B23" s="309" t="s">
        <v>2</v>
      </c>
      <c r="C23" s="313">
        <v>132.1</v>
      </c>
      <c r="D23" s="313">
        <f>SUM('Club Kampioen'!F15)</f>
        <v>132.04285714285714</v>
      </c>
      <c r="E23" s="313">
        <f>SUM(D23-C23)</f>
        <v>-5.7142857142849834E-2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</row>
    <row r="24" spans="1:46" ht="17.399999999999999">
      <c r="A24" s="311">
        <v>22</v>
      </c>
      <c r="B24" s="309" t="s">
        <v>26</v>
      </c>
      <c r="C24" s="313">
        <v>133</v>
      </c>
      <c r="D24" s="313">
        <f>SUM('Club Kampioen'!F13)</f>
        <v>132.91428571428571</v>
      </c>
      <c r="E24" s="313">
        <f>SUM(D24-C24)</f>
        <v>-8.5714285714288962E-2</v>
      </c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</row>
    <row r="25" spans="1:46" ht="17.399999999999999">
      <c r="A25" s="311">
        <v>23</v>
      </c>
      <c r="B25" s="309" t="s">
        <v>44</v>
      </c>
      <c r="C25" s="312">
        <v>145.34</v>
      </c>
      <c r="D25" s="313">
        <f>SUM('Club Kampioen'!F4)</f>
        <v>144.9</v>
      </c>
      <c r="E25" s="313">
        <f>SUM(D25-C25)</f>
        <v>-0.43999999999999773</v>
      </c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</row>
    <row r="26" spans="1:46" ht="17.399999999999999">
      <c r="A26" s="311">
        <v>24</v>
      </c>
      <c r="B26" s="309" t="s">
        <v>3</v>
      </c>
      <c r="C26" s="312">
        <v>133.32</v>
      </c>
      <c r="D26" s="313">
        <f>SUM('Club Kampioen'!F14)</f>
        <v>132.84285714285716</v>
      </c>
      <c r="E26" s="313">
        <f>SUM(D26-C26)</f>
        <v>-0.47714285714283733</v>
      </c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</row>
    <row r="27" spans="1:46" ht="17.399999999999999">
      <c r="A27" s="311">
        <v>25</v>
      </c>
      <c r="B27" s="309" t="s">
        <v>71</v>
      </c>
      <c r="C27" s="312">
        <v>129.82</v>
      </c>
      <c r="D27" s="313">
        <f>SUM('Club Kampioen'!F17)</f>
        <v>129</v>
      </c>
      <c r="E27" s="313">
        <f>SUM(D27-C27)</f>
        <v>-0.81999999999999318</v>
      </c>
      <c r="F27" s="311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</row>
    <row r="28" spans="1:46" ht="17.399999999999999">
      <c r="A28" s="311">
        <v>26</v>
      </c>
      <c r="B28" s="309" t="s">
        <v>35</v>
      </c>
      <c r="C28" s="312">
        <v>117.55</v>
      </c>
      <c r="D28" s="313">
        <f>SUM('Club Kampioen'!C14)</f>
        <v>116.68</v>
      </c>
      <c r="E28" s="313">
        <f>SUM(D28-C28)</f>
        <v>-0.86999999999999034</v>
      </c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</row>
    <row r="29" spans="1:46" ht="17.399999999999999">
      <c r="A29" s="311">
        <v>27</v>
      </c>
      <c r="B29" s="309" t="s">
        <v>23</v>
      </c>
      <c r="C29" s="312">
        <v>142.84</v>
      </c>
      <c r="D29" s="313">
        <f>SUM('Club Kampioen'!F9)</f>
        <v>141.54</v>
      </c>
      <c r="E29" s="313">
        <f>SUM(D29-C29)</f>
        <v>-1.3000000000000114</v>
      </c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</row>
    <row r="30" spans="1:46" ht="17.399999999999999">
      <c r="A30" s="311">
        <v>28</v>
      </c>
      <c r="B30" s="309" t="s">
        <v>22</v>
      </c>
      <c r="C30" s="312">
        <v>141.66</v>
      </c>
      <c r="D30" s="313">
        <f>SUM('Club Kampioen'!C4)</f>
        <v>140.24285714285713</v>
      </c>
      <c r="E30" s="313">
        <f>SUM(D30-C30)</f>
        <v>-1.4171428571428635</v>
      </c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</row>
    <row r="31" spans="1:46" ht="17.399999999999999">
      <c r="A31" s="311">
        <v>29</v>
      </c>
      <c r="B31" s="309" t="s">
        <v>55</v>
      </c>
      <c r="C31" s="313">
        <v>120.85</v>
      </c>
      <c r="D31" s="313">
        <f>SUM('Club Kampioen'!C13)</f>
        <v>119.31428571428572</v>
      </c>
      <c r="E31" s="313">
        <f>SUM(D31-C31)</f>
        <v>-1.5357142857142776</v>
      </c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</row>
    <row r="32" spans="1:46" ht="17.399999999999999">
      <c r="A32" s="311">
        <v>30</v>
      </c>
      <c r="B32" s="309" t="s">
        <v>25</v>
      </c>
      <c r="C32" s="312">
        <v>146.25</v>
      </c>
      <c r="D32" s="313">
        <f>SUM('Club Kampioen'!F5)</f>
        <v>144.71428571428572</v>
      </c>
      <c r="E32" s="313">
        <f>SUM(D32-C32)</f>
        <v>-1.5357142857142776</v>
      </c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</row>
    <row r="33" spans="1:46" ht="17.399999999999999">
      <c r="A33" s="311">
        <v>31</v>
      </c>
      <c r="B33" s="309" t="s">
        <v>73</v>
      </c>
      <c r="C33" s="312">
        <v>137.08000000000001</v>
      </c>
      <c r="D33" s="313">
        <f>SUM('Club Kampioen'!F12)</f>
        <v>134.84285714285716</v>
      </c>
      <c r="E33" s="313">
        <f>SUM(D33-C33)</f>
        <v>-2.2371428571428567</v>
      </c>
      <c r="F33" s="311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</row>
    <row r="34" spans="1:46" ht="17.399999999999999"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</row>
    <row r="35" spans="1:46" ht="17.399999999999999"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</row>
    <row r="36" spans="1:46" ht="17.399999999999999"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</row>
    <row r="37" spans="1:46" ht="17.399999999999999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</row>
    <row r="38" spans="1:46" ht="17.399999999999999"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</row>
    <row r="39" spans="1:46" ht="17.399999999999999"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</row>
    <row r="40" spans="1:46" ht="17.399999999999999"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</row>
    <row r="41" spans="1:46" ht="17.399999999999999"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</row>
    <row r="42" spans="1:46" ht="17.399999999999999"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</row>
    <row r="43" spans="1:46" ht="17.399999999999999"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</row>
    <row r="44" spans="1:46" ht="17.399999999999999"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</row>
    <row r="45" spans="1:46" ht="17.399999999999999"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</row>
    <row r="46" spans="1:46" ht="17.399999999999999"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</row>
    <row r="47" spans="1:46" ht="17.399999999999999"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</row>
    <row r="48" spans="1:46" ht="17.399999999999999"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</row>
    <row r="49" spans="2:46" ht="17.399999999999999"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</row>
    <row r="50" spans="2:46" ht="17.399999999999999"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</row>
    <row r="51" spans="2:46" ht="17.399999999999999"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</row>
    <row r="52" spans="2:46" ht="17.399999999999999"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</row>
    <row r="53" spans="2:46" ht="17.399999999999999"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</row>
    <row r="54" spans="2:46" ht="17.399999999999999"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</row>
    <row r="55" spans="2:46" ht="17.399999999999999"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</row>
    <row r="56" spans="2:46" ht="17.399999999999999"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</row>
    <row r="57" spans="2:46" ht="17.399999999999999"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</row>
    <row r="58" spans="2:46" ht="17.399999999999999"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</row>
    <row r="59" spans="2:46" ht="17.399999999999999"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</row>
    <row r="60" spans="2:46" ht="17.399999999999999"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</row>
    <row r="61" spans="2:46" ht="17.399999999999999"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</row>
    <row r="62" spans="2:46" ht="17.399999999999999"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</row>
    <row r="63" spans="2:46" ht="17.399999999999999"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</row>
    <row r="64" spans="2:46" ht="17.399999999999999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</row>
    <row r="65" spans="2:46" ht="17.399999999999999"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</row>
    <row r="66" spans="2:46" ht="17.399999999999999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</row>
    <row r="67" spans="2:46" ht="17.399999999999999"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</row>
    <row r="68" spans="2:46" ht="17.399999999999999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</row>
    <row r="69" spans="2:46" ht="17.399999999999999"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</row>
    <row r="70" spans="2:46" ht="17.399999999999999">
      <c r="B70" s="309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</row>
    <row r="71" spans="2:46" ht="17.399999999999999"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</row>
    <row r="72" spans="2:46" ht="17.399999999999999">
      <c r="B72" s="309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</row>
    <row r="73" spans="2:46" ht="17.399999999999999"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</row>
    <row r="74" spans="2:46" ht="17.399999999999999"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</row>
    <row r="75" spans="2:46" ht="17.399999999999999"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</row>
    <row r="76" spans="2:46" ht="17.399999999999999"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</row>
    <row r="77" spans="2:46" ht="17.399999999999999"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</row>
    <row r="78" spans="2:46" ht="17.399999999999999"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</row>
    <row r="79" spans="2:46" ht="17.399999999999999">
      <c r="B79" s="309"/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</row>
    <row r="80" spans="2:46" ht="17.399999999999999"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</row>
    <row r="81" spans="2:46" ht="17.399999999999999"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</row>
    <row r="82" spans="2:46" ht="17.399999999999999"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</row>
    <row r="83" spans="2:46" ht="17.399999999999999"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</row>
    <row r="84" spans="2:46" ht="17.399999999999999">
      <c r="B84" s="309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</row>
    <row r="85" spans="2:46" ht="17.399999999999999"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</row>
    <row r="86" spans="2:46" ht="17.399999999999999"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</row>
    <row r="87" spans="2:46" ht="17.399999999999999">
      <c r="B87" s="309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</row>
    <row r="88" spans="2:46" ht="17.399999999999999"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</row>
    <row r="89" spans="2:46" ht="17.399999999999999"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</row>
    <row r="90" spans="2:46" ht="17.399999999999999"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</row>
    <row r="91" spans="2:46" ht="17.399999999999999"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</row>
    <row r="92" spans="2:46" ht="17.399999999999999"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</row>
    <row r="93" spans="2:46" ht="17.399999999999999"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</row>
    <row r="94" spans="2:46" ht="17.399999999999999">
      <c r="B94" s="309"/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  <c r="AS94" s="309"/>
      <c r="AT94" s="309"/>
    </row>
    <row r="95" spans="2:46" ht="17.399999999999999">
      <c r="B95" s="309"/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</row>
    <row r="96" spans="2:46" ht="17.399999999999999"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</row>
    <row r="97" spans="2:46" ht="17.399999999999999">
      <c r="B97" s="309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  <c r="AS97" s="309"/>
      <c r="AT97" s="309"/>
    </row>
    <row r="98" spans="2:46" ht="17.399999999999999"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  <c r="AS98" s="309"/>
      <c r="AT98" s="309"/>
    </row>
    <row r="99" spans="2:46" ht="17.399999999999999"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  <c r="AS99" s="309"/>
      <c r="AT99" s="309"/>
    </row>
    <row r="100" spans="2:46" ht="17.399999999999999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  <c r="AS100" s="309"/>
      <c r="AT100" s="309"/>
    </row>
    <row r="101" spans="2:46" ht="17.399999999999999"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</row>
    <row r="102" spans="2:46" ht="17.399999999999999"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</row>
    <row r="103" spans="2:46" ht="17.399999999999999"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</row>
    <row r="104" spans="2:46" ht="17.399999999999999"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</row>
    <row r="105" spans="2:46" ht="17.399999999999999"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</row>
    <row r="106" spans="2:46" ht="17.399999999999999"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  <c r="AR106" s="309"/>
      <c r="AS106" s="309"/>
      <c r="AT106" s="309"/>
    </row>
    <row r="107" spans="2:46" ht="17.399999999999999"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</row>
    <row r="108" spans="2:46" ht="17.399999999999999">
      <c r="B108" s="309"/>
      <c r="C108" s="309"/>
      <c r="D108" s="309"/>
      <c r="E108" s="309"/>
      <c r="F108" s="309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</row>
    <row r="109" spans="2:46" ht="17.399999999999999">
      <c r="B109" s="309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</row>
    <row r="110" spans="2:46" ht="17.399999999999999"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</row>
    <row r="111" spans="2:46" ht="17.399999999999999"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  <c r="AR111" s="309"/>
      <c r="AS111" s="309"/>
      <c r="AT111" s="309"/>
    </row>
    <row r="112" spans="2:46" ht="17.399999999999999">
      <c r="B112" s="309"/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  <c r="AR112" s="309"/>
      <c r="AS112" s="309"/>
      <c r="AT112" s="309"/>
    </row>
    <row r="113" spans="2:46" ht="17.399999999999999"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</row>
    <row r="114" spans="2:46" ht="17.399999999999999"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</row>
    <row r="115" spans="2:46" ht="17.399999999999999"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</row>
    <row r="116" spans="2:46" ht="17.399999999999999"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</row>
    <row r="117" spans="2:46" ht="17.399999999999999"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  <c r="AR117" s="309"/>
      <c r="AS117" s="309"/>
      <c r="AT117" s="309"/>
    </row>
    <row r="118" spans="2:46" ht="17.399999999999999"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</row>
    <row r="119" spans="2:46" ht="17.399999999999999"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309"/>
      <c r="AS119" s="309"/>
      <c r="AT119" s="309"/>
    </row>
    <row r="120" spans="2:46" ht="17.399999999999999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</row>
    <row r="121" spans="2:46" ht="17.399999999999999">
      <c r="B121" s="309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</row>
    <row r="122" spans="2:46" ht="17.399999999999999">
      <c r="B122" s="309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</row>
    <row r="123" spans="2:46" ht="17.399999999999999">
      <c r="B123" s="309"/>
      <c r="C123" s="309"/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</row>
    <row r="124" spans="2:46" ht="17.399999999999999">
      <c r="B124" s="309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</row>
    <row r="125" spans="2:46" ht="17.399999999999999">
      <c r="B125" s="309"/>
      <c r="C125" s="309"/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</row>
    <row r="126" spans="2:46" ht="17.399999999999999">
      <c r="B126" s="309"/>
      <c r="C126" s="309"/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</row>
    <row r="127" spans="2:46" ht="17.399999999999999">
      <c r="B127" s="309"/>
      <c r="C127" s="309"/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  <c r="AR127" s="309"/>
      <c r="AS127" s="309"/>
      <c r="AT127" s="309"/>
    </row>
    <row r="128" spans="2:46" ht="17.399999999999999">
      <c r="B128" s="309"/>
      <c r="C128" s="309"/>
      <c r="D128" s="309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</row>
    <row r="129" spans="2:46" ht="17.399999999999999">
      <c r="B129" s="309"/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</row>
    <row r="130" spans="2:46" ht="17.399999999999999">
      <c r="B130" s="309"/>
      <c r="C130" s="309"/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</row>
    <row r="131" spans="2:46" ht="17.399999999999999">
      <c r="B131" s="309"/>
      <c r="C131" s="309"/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  <c r="AR131" s="309"/>
      <c r="AS131" s="309"/>
      <c r="AT131" s="309"/>
    </row>
    <row r="132" spans="2:46" ht="17.399999999999999">
      <c r="B132" s="309"/>
      <c r="C132" s="309"/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  <c r="AR132" s="309"/>
      <c r="AS132" s="309"/>
      <c r="AT132" s="309"/>
    </row>
    <row r="133" spans="2:46" ht="17.399999999999999">
      <c r="B133" s="309"/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  <c r="AR133" s="309"/>
      <c r="AS133" s="309"/>
      <c r="AT133" s="309"/>
    </row>
    <row r="134" spans="2:46" ht="17.399999999999999">
      <c r="B134" s="309"/>
      <c r="C134" s="309"/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</row>
    <row r="135" spans="2:46" ht="17.399999999999999">
      <c r="B135" s="30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</row>
    <row r="136" spans="2:46" ht="17.399999999999999">
      <c r="B136" s="309"/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</row>
    <row r="137" spans="2:46" ht="17.399999999999999">
      <c r="B137" s="309"/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</row>
    <row r="138" spans="2:46" ht="17.399999999999999">
      <c r="B138" s="309"/>
      <c r="C138" s="309"/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</row>
    <row r="139" spans="2:46" ht="17.399999999999999">
      <c r="B139" s="309"/>
      <c r="C139" s="309"/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  <c r="AR139" s="309"/>
      <c r="AS139" s="309"/>
      <c r="AT139" s="309"/>
    </row>
    <row r="140" spans="2:46" ht="17.399999999999999">
      <c r="B140" s="309"/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  <c r="AR140" s="309"/>
      <c r="AS140" s="309"/>
      <c r="AT140" s="309"/>
    </row>
    <row r="141" spans="2:46" ht="17.399999999999999">
      <c r="B141" s="309"/>
      <c r="C141" s="309"/>
      <c r="D141" s="309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  <c r="AR141" s="309"/>
      <c r="AS141" s="309"/>
      <c r="AT141" s="309"/>
    </row>
    <row r="142" spans="2:46" ht="17.399999999999999">
      <c r="B142" s="309"/>
      <c r="C142" s="309"/>
      <c r="D142" s="309"/>
      <c r="E142" s="309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  <c r="AR142" s="309"/>
      <c r="AS142" s="309"/>
      <c r="AT142" s="309"/>
    </row>
    <row r="143" spans="2:46" ht="17.399999999999999">
      <c r="B143" s="309"/>
      <c r="C143" s="309"/>
      <c r="D143" s="309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  <c r="AR143" s="309"/>
      <c r="AS143" s="309"/>
      <c r="AT143" s="309"/>
    </row>
    <row r="144" spans="2:46" ht="17.399999999999999"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  <c r="AR144" s="309"/>
      <c r="AS144" s="309"/>
      <c r="AT144" s="309"/>
    </row>
    <row r="145" spans="2:46" ht="17.399999999999999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  <c r="AR145" s="309"/>
      <c r="AS145" s="309"/>
      <c r="AT145" s="309"/>
    </row>
    <row r="146" spans="2:46" ht="17.399999999999999">
      <c r="B146" s="309"/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  <c r="AR146" s="309"/>
      <c r="AS146" s="309"/>
      <c r="AT146" s="309"/>
    </row>
    <row r="147" spans="2:46" ht="17.399999999999999">
      <c r="B147" s="309"/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  <c r="AR147" s="309"/>
      <c r="AS147" s="309"/>
      <c r="AT147" s="309"/>
    </row>
    <row r="148" spans="2:46" ht="17.399999999999999">
      <c r="B148" s="309"/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/>
      <c r="AR148" s="309"/>
      <c r="AS148" s="309"/>
      <c r="AT148" s="309"/>
    </row>
    <row r="149" spans="2:46" ht="17.399999999999999">
      <c r="B149" s="309"/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  <c r="AR149" s="309"/>
      <c r="AS149" s="309"/>
      <c r="AT149" s="309"/>
    </row>
    <row r="150" spans="2:46" ht="17.399999999999999">
      <c r="B150" s="309"/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  <c r="AR150" s="309"/>
      <c r="AS150" s="309"/>
      <c r="AT150" s="309"/>
    </row>
    <row r="151" spans="2:46" ht="17.399999999999999">
      <c r="B151" s="309"/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  <c r="AR151" s="309"/>
      <c r="AS151" s="309"/>
      <c r="AT151" s="309"/>
    </row>
    <row r="152" spans="2:46" ht="17.399999999999999">
      <c r="B152" s="309"/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  <c r="AP152" s="309"/>
      <c r="AQ152" s="309"/>
      <c r="AR152" s="309"/>
      <c r="AS152" s="309"/>
      <c r="AT152" s="309"/>
    </row>
    <row r="153" spans="2:46" ht="17.399999999999999">
      <c r="B153" s="309"/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  <c r="AR153" s="309"/>
      <c r="AS153" s="309"/>
      <c r="AT153" s="309"/>
    </row>
    <row r="154" spans="2:46" ht="17.399999999999999">
      <c r="B154" s="309"/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  <c r="AR154" s="309"/>
      <c r="AS154" s="309"/>
      <c r="AT154" s="309"/>
    </row>
    <row r="155" spans="2:46" ht="17.399999999999999">
      <c r="B155" s="309"/>
      <c r="C155" s="309"/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  <c r="AR155" s="309"/>
      <c r="AS155" s="309"/>
      <c r="AT155" s="309"/>
    </row>
    <row r="156" spans="2:46" ht="17.399999999999999">
      <c r="B156" s="309"/>
      <c r="C156" s="309"/>
      <c r="D156" s="309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  <c r="AR156" s="309"/>
      <c r="AS156" s="309"/>
      <c r="AT156" s="309"/>
    </row>
    <row r="157" spans="2:46" ht="17.399999999999999">
      <c r="B157" s="309"/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  <c r="AT157" s="309"/>
    </row>
    <row r="158" spans="2:46" ht="17.399999999999999"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</row>
    <row r="159" spans="2:46" ht="17.399999999999999"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  <c r="AR159" s="309"/>
      <c r="AS159" s="309"/>
      <c r="AT159" s="309"/>
    </row>
    <row r="160" spans="2:46" ht="17.399999999999999">
      <c r="B160" s="309"/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  <c r="AR160" s="309"/>
      <c r="AS160" s="309"/>
      <c r="AT160" s="309"/>
    </row>
    <row r="161" spans="2:46" ht="17.399999999999999"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  <c r="AR161" s="309"/>
      <c r="AS161" s="309"/>
      <c r="AT161" s="309"/>
    </row>
    <row r="162" spans="2:46" ht="17.399999999999999">
      <c r="B162" s="309"/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  <c r="AR162" s="309"/>
      <c r="AS162" s="309"/>
      <c r="AT162" s="309"/>
    </row>
    <row r="163" spans="2:46" ht="17.399999999999999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09"/>
      <c r="AS163" s="309"/>
      <c r="AT163" s="309"/>
    </row>
    <row r="164" spans="2:46" ht="17.399999999999999">
      <c r="B164" s="309"/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  <c r="AR164" s="309"/>
      <c r="AS164" s="309"/>
      <c r="AT164" s="309"/>
    </row>
    <row r="165" spans="2:46" ht="17.399999999999999">
      <c r="B165" s="309"/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  <c r="AR165" s="309"/>
      <c r="AS165" s="309"/>
      <c r="AT165" s="309"/>
    </row>
    <row r="166" spans="2:46" ht="17.399999999999999">
      <c r="B166" s="309"/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09"/>
      <c r="AS166" s="309"/>
      <c r="AT166" s="309"/>
    </row>
    <row r="167" spans="2:46" ht="17.399999999999999">
      <c r="B167" s="309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  <c r="AR167" s="309"/>
      <c r="AS167" s="309"/>
      <c r="AT167" s="309"/>
    </row>
    <row r="168" spans="2:46" ht="17.399999999999999">
      <c r="B168" s="309"/>
      <c r="C168" s="309"/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  <c r="AR168" s="309"/>
      <c r="AS168" s="309"/>
      <c r="AT168" s="309"/>
    </row>
    <row r="169" spans="2:46" ht="17.399999999999999">
      <c r="B169" s="309"/>
      <c r="C169" s="309"/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  <c r="AR169" s="309"/>
      <c r="AS169" s="309"/>
      <c r="AT169" s="309"/>
    </row>
    <row r="170" spans="2:46" ht="17.399999999999999">
      <c r="B170" s="309"/>
      <c r="C170" s="309"/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  <c r="AR170" s="309"/>
      <c r="AS170" s="309"/>
      <c r="AT170" s="309"/>
    </row>
    <row r="171" spans="2:46" ht="17.399999999999999">
      <c r="B171" s="309"/>
      <c r="C171" s="309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  <c r="AR171" s="309"/>
      <c r="AS171" s="309"/>
      <c r="AT171" s="309"/>
    </row>
    <row r="172" spans="2:46" ht="17.399999999999999">
      <c r="B172" s="309"/>
      <c r="C172" s="309"/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  <c r="AR172" s="309"/>
      <c r="AS172" s="309"/>
      <c r="AT172" s="309"/>
    </row>
    <row r="173" spans="2:46" ht="17.399999999999999">
      <c r="B173" s="309"/>
      <c r="C173" s="309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</row>
    <row r="174" spans="2:46" ht="17.399999999999999">
      <c r="B174" s="309"/>
      <c r="C174" s="309"/>
      <c r="D174" s="309"/>
      <c r="E174" s="309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</row>
    <row r="175" spans="2:46" ht="17.399999999999999">
      <c r="B175" s="309"/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  <c r="AR175" s="309"/>
      <c r="AS175" s="309"/>
      <c r="AT175" s="309"/>
    </row>
    <row r="176" spans="2:46" ht="17.399999999999999">
      <c r="B176" s="309"/>
      <c r="C176" s="309"/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  <c r="AR176" s="309"/>
      <c r="AS176" s="309"/>
      <c r="AT176" s="309"/>
    </row>
    <row r="177" spans="2:46" ht="17.399999999999999">
      <c r="B177" s="309"/>
      <c r="C177" s="309"/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  <c r="AR177" s="309"/>
      <c r="AS177" s="309"/>
      <c r="AT177" s="309"/>
    </row>
    <row r="178" spans="2:46" ht="17.399999999999999">
      <c r="B178" s="309"/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</row>
    <row r="179" spans="2:46" ht="17.399999999999999"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  <c r="AR179" s="309"/>
      <c r="AS179" s="309"/>
      <c r="AT179" s="309"/>
    </row>
    <row r="180" spans="2:46" ht="17.399999999999999">
      <c r="B180" s="309"/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  <c r="AR180" s="309"/>
      <c r="AS180" s="309"/>
      <c r="AT180" s="309"/>
    </row>
    <row r="181" spans="2:46" ht="17.399999999999999">
      <c r="B181" s="309"/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  <c r="AR181" s="309"/>
      <c r="AS181" s="309"/>
      <c r="AT181" s="309"/>
    </row>
    <row r="182" spans="2:46" ht="17.399999999999999">
      <c r="B182" s="309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  <c r="AR182" s="309"/>
      <c r="AS182" s="309"/>
      <c r="AT182" s="309"/>
    </row>
    <row r="183" spans="2:46" ht="17.399999999999999">
      <c r="B183" s="309"/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  <c r="AR183" s="309"/>
      <c r="AS183" s="309"/>
      <c r="AT183" s="309"/>
    </row>
    <row r="184" spans="2:46" ht="17.399999999999999">
      <c r="B184" s="309"/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  <c r="AR184" s="309"/>
      <c r="AS184" s="309"/>
      <c r="AT184" s="309"/>
    </row>
    <row r="185" spans="2:46" ht="17.399999999999999"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  <c r="AR185" s="309"/>
      <c r="AS185" s="309"/>
      <c r="AT185" s="309"/>
    </row>
    <row r="186" spans="2:46" ht="17.399999999999999">
      <c r="B186" s="309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  <c r="AR186" s="309"/>
      <c r="AS186" s="309"/>
      <c r="AT186" s="309"/>
    </row>
    <row r="187" spans="2:46" ht="17.399999999999999">
      <c r="B187" s="309"/>
      <c r="C187" s="309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  <c r="AR187" s="309"/>
      <c r="AS187" s="309"/>
      <c r="AT187" s="309"/>
    </row>
    <row r="188" spans="2:46" ht="17.399999999999999">
      <c r="B188" s="309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  <c r="AR188" s="309"/>
      <c r="AS188" s="309"/>
      <c r="AT188" s="309"/>
    </row>
    <row r="189" spans="2:46" ht="17.399999999999999">
      <c r="B189" s="309"/>
      <c r="C189" s="309"/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  <c r="AR189" s="309"/>
      <c r="AS189" s="309"/>
      <c r="AT189" s="309"/>
    </row>
    <row r="190" spans="2:46" ht="17.399999999999999">
      <c r="B190" s="309"/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  <c r="AR190" s="309"/>
      <c r="AS190" s="309"/>
      <c r="AT190" s="309"/>
    </row>
    <row r="191" spans="2:46" ht="17.399999999999999">
      <c r="B191" s="309"/>
      <c r="C191" s="309"/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09"/>
      <c r="AR191" s="309"/>
      <c r="AS191" s="309"/>
      <c r="AT191" s="309"/>
    </row>
    <row r="192" spans="2:46" ht="17.399999999999999">
      <c r="B192" s="309"/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09"/>
      <c r="AO192" s="309"/>
      <c r="AP192" s="309"/>
      <c r="AQ192" s="309"/>
      <c r="AR192" s="309"/>
      <c r="AS192" s="309"/>
      <c r="AT192" s="309"/>
    </row>
    <row r="193" spans="2:46" ht="17.399999999999999">
      <c r="B193" s="309"/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09"/>
      <c r="AR193" s="309"/>
      <c r="AS193" s="309"/>
      <c r="AT193" s="309"/>
    </row>
    <row r="194" spans="2:46" ht="17.399999999999999">
      <c r="B194" s="309"/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  <c r="AR194" s="309"/>
      <c r="AS194" s="309"/>
      <c r="AT194" s="309"/>
    </row>
    <row r="195" spans="2:46" ht="17.399999999999999"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  <c r="AR195" s="309"/>
      <c r="AS195" s="309"/>
      <c r="AT195" s="309"/>
    </row>
    <row r="196" spans="2:46" ht="17.399999999999999">
      <c r="B196" s="309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  <c r="AR196" s="309"/>
      <c r="AS196" s="309"/>
      <c r="AT196" s="309"/>
    </row>
    <row r="197" spans="2:46" ht="17.399999999999999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</row>
    <row r="198" spans="2:46" ht="17.399999999999999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  <c r="AR198" s="309"/>
      <c r="AS198" s="309"/>
      <c r="AT198" s="309"/>
    </row>
    <row r="199" spans="2:46" ht="17.399999999999999">
      <c r="B199" s="309"/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  <c r="AJ199" s="309"/>
      <c r="AK199" s="309"/>
      <c r="AL199" s="309"/>
      <c r="AM199" s="309"/>
      <c r="AN199" s="309"/>
      <c r="AO199" s="309"/>
      <c r="AP199" s="309"/>
      <c r="AQ199" s="309"/>
      <c r="AR199" s="309"/>
      <c r="AS199" s="309"/>
      <c r="AT199" s="309"/>
    </row>
    <row r="200" spans="2:46" ht="17.399999999999999"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</row>
    <row r="201" spans="2:46" ht="17.399999999999999">
      <c r="B201" s="309"/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  <c r="AR201" s="309"/>
      <c r="AS201" s="309"/>
      <c r="AT201" s="309"/>
    </row>
    <row r="202" spans="2:46" ht="17.399999999999999">
      <c r="B202" s="309"/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  <c r="AR202" s="309"/>
      <c r="AS202" s="309"/>
      <c r="AT202" s="309"/>
    </row>
    <row r="203" spans="2:46" ht="17.399999999999999">
      <c r="B203" s="309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  <c r="AR203" s="309"/>
      <c r="AS203" s="309"/>
      <c r="AT203" s="309"/>
    </row>
    <row r="204" spans="2:46" ht="17.399999999999999">
      <c r="B204" s="309"/>
      <c r="C204" s="309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</row>
    <row r="205" spans="2:46" ht="17.399999999999999">
      <c r="B205" s="309"/>
      <c r="C205" s="309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</row>
    <row r="206" spans="2:46" ht="17.399999999999999">
      <c r="B206" s="309"/>
      <c r="C206" s="309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</row>
    <row r="207" spans="2:46" ht="17.399999999999999">
      <c r="B207" s="309"/>
      <c r="C207" s="309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</row>
    <row r="208" spans="2:46" ht="17.399999999999999">
      <c r="B208" s="309"/>
      <c r="C208" s="309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</row>
    <row r="209" spans="2:46" ht="17.399999999999999">
      <c r="B209" s="309"/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</row>
    <row r="210" spans="2:46" ht="17.399999999999999">
      <c r="B210" s="309"/>
      <c r="C210" s="309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  <c r="AR210" s="309"/>
      <c r="AS210" s="309"/>
      <c r="AT210" s="309"/>
    </row>
    <row r="211" spans="2:46" ht="17.399999999999999">
      <c r="B211" s="309"/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</row>
    <row r="212" spans="2:46" ht="17.399999999999999"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  <c r="AR212" s="309"/>
      <c r="AS212" s="309"/>
      <c r="AT212" s="309"/>
    </row>
    <row r="213" spans="2:46" ht="17.399999999999999">
      <c r="B213" s="309"/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  <c r="AR213" s="309"/>
      <c r="AS213" s="309"/>
      <c r="AT213" s="309"/>
    </row>
    <row r="214" spans="2:46" ht="17.399999999999999">
      <c r="B214" s="309"/>
      <c r="C214" s="309"/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  <c r="AR214" s="309"/>
      <c r="AS214" s="309"/>
      <c r="AT214" s="309"/>
    </row>
    <row r="215" spans="2:46" ht="17.399999999999999">
      <c r="B215" s="309"/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09"/>
      <c r="AR215" s="309"/>
      <c r="AS215" s="309"/>
      <c r="AT215" s="309"/>
    </row>
    <row r="216" spans="2:46" ht="17.399999999999999">
      <c r="B216" s="309"/>
      <c r="C216" s="309"/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  <c r="AR216" s="309"/>
      <c r="AS216" s="309"/>
      <c r="AT216" s="309"/>
    </row>
    <row r="217" spans="2:46" ht="17.399999999999999">
      <c r="B217" s="309"/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09"/>
      <c r="AR217" s="309"/>
      <c r="AS217" s="309"/>
      <c r="AT217" s="309"/>
    </row>
    <row r="218" spans="2:46" ht="17.399999999999999">
      <c r="B218" s="309"/>
      <c r="C218" s="309"/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  <c r="AR218" s="309"/>
      <c r="AS218" s="309"/>
      <c r="AT218" s="309"/>
    </row>
    <row r="219" spans="2:46" ht="17.399999999999999">
      <c r="B219" s="309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  <c r="AR219" s="309"/>
      <c r="AS219" s="309"/>
      <c r="AT219" s="309"/>
    </row>
    <row r="220" spans="2:46" ht="17.399999999999999">
      <c r="B220" s="309"/>
      <c r="C220" s="309"/>
      <c r="D220" s="309"/>
      <c r="E220" s="309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  <c r="AJ220" s="309"/>
      <c r="AK220" s="309"/>
      <c r="AL220" s="309"/>
      <c r="AM220" s="309"/>
      <c r="AN220" s="309"/>
      <c r="AO220" s="309"/>
      <c r="AP220" s="309"/>
      <c r="AQ220" s="309"/>
      <c r="AR220" s="309"/>
      <c r="AS220" s="309"/>
      <c r="AT220" s="309"/>
    </row>
    <row r="221" spans="2:46" ht="17.399999999999999">
      <c r="B221" s="309"/>
      <c r="C221" s="309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  <c r="AD221" s="309"/>
      <c r="AE221" s="309"/>
      <c r="AF221" s="309"/>
      <c r="AG221" s="309"/>
      <c r="AH221" s="309"/>
      <c r="AI221" s="309"/>
      <c r="AJ221" s="309"/>
      <c r="AK221" s="309"/>
      <c r="AL221" s="309"/>
      <c r="AM221" s="309"/>
      <c r="AN221" s="309"/>
      <c r="AO221" s="309"/>
      <c r="AP221" s="309"/>
      <c r="AQ221" s="309"/>
      <c r="AR221" s="309"/>
      <c r="AS221" s="309"/>
      <c r="AT221" s="309"/>
    </row>
    <row r="222" spans="2:46" ht="17.399999999999999">
      <c r="B222" s="309"/>
      <c r="C222" s="309"/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  <c r="AR222" s="309"/>
      <c r="AS222" s="309"/>
      <c r="AT222" s="309"/>
    </row>
  </sheetData>
  <sortState xmlns:xlrd2="http://schemas.microsoft.com/office/spreadsheetml/2017/richdata2" ref="B3:F33">
    <sortCondition descending="1" ref="E3:E3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L36"/>
  <sheetViews>
    <sheetView workbookViewId="0">
      <selection activeCell="L27" sqref="L27"/>
    </sheetView>
  </sheetViews>
  <sheetFormatPr defaultRowHeight="14.4"/>
  <cols>
    <col min="1" max="1" width="5.77734375" customWidth="1"/>
    <col min="2" max="2" width="26.77734375" customWidth="1"/>
    <col min="3" max="3" width="11.21875" customWidth="1"/>
    <col min="4" max="5" width="8.77734375" customWidth="1"/>
    <col min="6" max="6" width="12.77734375" customWidth="1"/>
  </cols>
  <sheetData>
    <row r="1" spans="1:12" ht="27.6">
      <c r="A1" s="317" t="s">
        <v>83</v>
      </c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</row>
    <row r="2" spans="1:12" ht="17.399999999999999">
      <c r="A2" s="309"/>
      <c r="B2" s="309"/>
      <c r="C2" s="311" t="s">
        <v>79</v>
      </c>
      <c r="D2" s="311"/>
      <c r="E2" s="311"/>
      <c r="F2" s="311" t="s">
        <v>78</v>
      </c>
      <c r="G2" s="311"/>
    </row>
    <row r="3" spans="1:12" ht="17.399999999999999">
      <c r="A3" s="309"/>
      <c r="B3" s="309"/>
      <c r="C3" s="311">
        <v>20</v>
      </c>
      <c r="D3" s="311"/>
      <c r="E3" s="311"/>
      <c r="F3" s="311" t="s">
        <v>82</v>
      </c>
      <c r="G3" s="311"/>
    </row>
    <row r="4" spans="1:12" ht="17.399999999999999">
      <c r="A4" s="309"/>
      <c r="B4" s="309"/>
      <c r="C4" s="311" t="s">
        <v>81</v>
      </c>
      <c r="D4" s="311" t="s">
        <v>80</v>
      </c>
      <c r="E4" s="324"/>
      <c r="F4" s="311" t="s">
        <v>95</v>
      </c>
      <c r="G4" s="311" t="s">
        <v>80</v>
      </c>
    </row>
    <row r="5" spans="1:12" ht="17.399999999999999">
      <c r="A5" s="311">
        <v>1</v>
      </c>
      <c r="B5" s="309" t="s">
        <v>25</v>
      </c>
      <c r="C5" s="316">
        <v>2961</v>
      </c>
      <c r="D5" s="315">
        <v>148.05000000000001</v>
      </c>
      <c r="E5" s="322"/>
      <c r="F5" s="316">
        <v>2903</v>
      </c>
      <c r="G5" s="315">
        <v>145.15</v>
      </c>
    </row>
    <row r="6" spans="1:12" ht="17.399999999999999">
      <c r="A6" s="311">
        <v>2</v>
      </c>
      <c r="B6" s="309" t="s">
        <v>43</v>
      </c>
      <c r="C6" s="311">
        <v>2956</v>
      </c>
      <c r="D6" s="315">
        <v>147.80000000000001</v>
      </c>
      <c r="E6" s="322"/>
      <c r="F6" s="311">
        <v>2935</v>
      </c>
      <c r="G6" s="315">
        <v>146.75</v>
      </c>
    </row>
    <row r="7" spans="1:12" ht="17.399999999999999">
      <c r="A7" s="311">
        <v>3</v>
      </c>
      <c r="B7" s="309" t="s">
        <v>44</v>
      </c>
      <c r="C7" s="311">
        <v>2941</v>
      </c>
      <c r="D7" s="315">
        <v>147.05000000000001</v>
      </c>
      <c r="E7" s="322"/>
      <c r="F7" s="311">
        <v>2907</v>
      </c>
      <c r="G7" s="315">
        <v>145.35</v>
      </c>
    </row>
    <row r="8" spans="1:12" ht="17.399999999999999">
      <c r="A8" s="311">
        <v>4</v>
      </c>
      <c r="B8" s="309" t="s">
        <v>48</v>
      </c>
      <c r="C8" s="311">
        <v>2918</v>
      </c>
      <c r="D8" s="315">
        <v>145.9</v>
      </c>
      <c r="E8" s="322"/>
      <c r="F8" s="311">
        <v>2889</v>
      </c>
      <c r="G8" s="315">
        <v>144.44999999999999</v>
      </c>
    </row>
    <row r="9" spans="1:12" ht="17.399999999999999">
      <c r="A9" s="311">
        <v>5</v>
      </c>
      <c r="B9" s="309" t="s">
        <v>60</v>
      </c>
      <c r="C9" s="311">
        <v>2916</v>
      </c>
      <c r="D9" s="315">
        <v>145.80000000000001</v>
      </c>
      <c r="E9" s="322"/>
      <c r="F9" s="316">
        <v>2878</v>
      </c>
      <c r="G9" s="315">
        <v>143.9</v>
      </c>
      <c r="I9" s="323"/>
    </row>
    <row r="10" spans="1:12" ht="17.399999999999999">
      <c r="A10" s="311">
        <v>6</v>
      </c>
      <c r="B10" s="309" t="s">
        <v>22</v>
      </c>
      <c r="C10" s="311">
        <v>2898</v>
      </c>
      <c r="D10" s="315">
        <v>144.9</v>
      </c>
      <c r="E10" s="322"/>
      <c r="F10" s="311">
        <v>2834</v>
      </c>
      <c r="G10" s="315">
        <v>141.69999999999999</v>
      </c>
    </row>
    <row r="11" spans="1:12" ht="17.399999999999999">
      <c r="A11" s="311">
        <v>7</v>
      </c>
      <c r="B11" s="309" t="s">
        <v>23</v>
      </c>
      <c r="C11" s="311">
        <v>2893</v>
      </c>
      <c r="D11" s="315">
        <v>144.65</v>
      </c>
      <c r="E11" s="322"/>
      <c r="F11" s="311">
        <v>2844</v>
      </c>
      <c r="G11" s="315">
        <v>142.19999999999999</v>
      </c>
    </row>
    <row r="12" spans="1:12" ht="17.399999999999999">
      <c r="A12" s="311">
        <v>8</v>
      </c>
      <c r="B12" s="309" t="s">
        <v>33</v>
      </c>
      <c r="C12" s="311">
        <v>2887</v>
      </c>
      <c r="D12" s="315">
        <v>144.35</v>
      </c>
      <c r="E12" s="322"/>
      <c r="F12" s="311">
        <v>2886</v>
      </c>
      <c r="G12" s="315">
        <v>144.30000000000001</v>
      </c>
    </row>
    <row r="13" spans="1:12" ht="17.399999999999999">
      <c r="A13" s="311">
        <v>9</v>
      </c>
      <c r="B13" s="309" t="s">
        <v>24</v>
      </c>
      <c r="C13" s="311">
        <v>2863</v>
      </c>
      <c r="D13" s="315">
        <v>143.15</v>
      </c>
      <c r="E13" s="322"/>
      <c r="F13" s="311">
        <v>2840</v>
      </c>
      <c r="G13" s="315">
        <v>142</v>
      </c>
    </row>
    <row r="14" spans="1:12" ht="17.399999999999999">
      <c r="A14" s="311">
        <v>10</v>
      </c>
      <c r="B14" s="309" t="s">
        <v>27</v>
      </c>
      <c r="C14" s="311">
        <v>2860</v>
      </c>
      <c r="D14" s="315">
        <v>143</v>
      </c>
      <c r="E14" s="322"/>
      <c r="F14" s="311">
        <v>2788</v>
      </c>
      <c r="G14" s="315">
        <v>139.4</v>
      </c>
    </row>
    <row r="15" spans="1:12" ht="17.399999999999999">
      <c r="A15" s="311">
        <v>11</v>
      </c>
      <c r="B15" s="309" t="s">
        <v>28</v>
      </c>
      <c r="C15" s="311">
        <v>2855</v>
      </c>
      <c r="D15" s="315">
        <v>142.75</v>
      </c>
      <c r="E15" s="329"/>
      <c r="F15" s="311">
        <v>2796</v>
      </c>
      <c r="G15" s="315">
        <v>139.80000000000001</v>
      </c>
    </row>
    <row r="16" spans="1:12" ht="17.399999999999999">
      <c r="A16" s="311">
        <v>12</v>
      </c>
      <c r="B16" s="309" t="s">
        <v>73</v>
      </c>
      <c r="C16" s="311">
        <v>2844</v>
      </c>
      <c r="D16" s="315">
        <v>142.19999999999999</v>
      </c>
      <c r="E16" s="322"/>
      <c r="F16" s="316">
        <v>2743</v>
      </c>
      <c r="G16" s="315">
        <v>137.15</v>
      </c>
    </row>
    <row r="17" spans="1:7" ht="17.399999999999999">
      <c r="A17" s="311">
        <v>13</v>
      </c>
      <c r="B17" s="309" t="s">
        <v>85</v>
      </c>
      <c r="C17" s="316">
        <v>2841</v>
      </c>
      <c r="D17" s="315">
        <v>142.05000000000001</v>
      </c>
      <c r="E17" s="322"/>
      <c r="F17" s="316">
        <v>2779</v>
      </c>
      <c r="G17" s="315">
        <v>138.94999999999999</v>
      </c>
    </row>
    <row r="18" spans="1:7" ht="17.399999999999999">
      <c r="A18" s="311">
        <v>14</v>
      </c>
      <c r="B18" s="309" t="s">
        <v>54</v>
      </c>
      <c r="C18" s="311">
        <v>2834</v>
      </c>
      <c r="D18" s="315">
        <v>141.69999999999999</v>
      </c>
      <c r="E18" s="322"/>
      <c r="F18" s="316">
        <v>2787</v>
      </c>
      <c r="G18" s="315">
        <v>139.35</v>
      </c>
    </row>
    <row r="19" spans="1:7" ht="17.399999999999999">
      <c r="A19" s="311">
        <v>15</v>
      </c>
      <c r="B19" s="309" t="s">
        <v>3</v>
      </c>
      <c r="C19" s="311">
        <v>2813</v>
      </c>
      <c r="D19" s="315">
        <v>140.65</v>
      </c>
      <c r="E19" s="322"/>
      <c r="F19" s="311">
        <v>2692</v>
      </c>
      <c r="G19" s="315">
        <v>134.6</v>
      </c>
    </row>
    <row r="20" spans="1:7" ht="17.399999999999999">
      <c r="A20" s="311">
        <v>16</v>
      </c>
      <c r="B20" s="309" t="s">
        <v>12</v>
      </c>
      <c r="C20" s="316">
        <v>2810</v>
      </c>
      <c r="D20" s="315">
        <v>140.5</v>
      </c>
      <c r="F20" s="316">
        <v>2754</v>
      </c>
      <c r="G20" s="315">
        <v>137.69999999999999</v>
      </c>
    </row>
    <row r="21" spans="1:7" ht="17.399999999999999">
      <c r="A21" s="311">
        <v>17</v>
      </c>
      <c r="B21" s="309" t="s">
        <v>32</v>
      </c>
      <c r="C21" s="316">
        <v>2768</v>
      </c>
      <c r="D21" s="315">
        <v>138.4</v>
      </c>
      <c r="E21" s="322"/>
      <c r="F21" s="316">
        <v>2729</v>
      </c>
      <c r="G21" s="315">
        <v>136.44999999999999</v>
      </c>
    </row>
    <row r="22" spans="1:7" ht="17.399999999999999">
      <c r="A22" s="311">
        <v>18</v>
      </c>
      <c r="B22" s="309" t="s">
        <v>4</v>
      </c>
      <c r="C22" s="311">
        <v>2757</v>
      </c>
      <c r="D22" s="315">
        <v>137.85</v>
      </c>
      <c r="E22" s="322"/>
      <c r="F22" s="311">
        <v>2669</v>
      </c>
      <c r="G22" s="315">
        <v>133.44999999999999</v>
      </c>
    </row>
    <row r="23" spans="1:7" ht="17.399999999999999">
      <c r="A23" s="311">
        <v>19</v>
      </c>
      <c r="B23" s="309" t="s">
        <v>26</v>
      </c>
      <c r="C23" s="311">
        <v>2723</v>
      </c>
      <c r="D23" s="315">
        <v>136.15</v>
      </c>
      <c r="E23" s="322"/>
      <c r="F23" s="311">
        <v>2700</v>
      </c>
      <c r="G23" s="315">
        <v>135</v>
      </c>
    </row>
    <row r="24" spans="1:7" ht="17.399999999999999">
      <c r="A24" s="311">
        <v>20</v>
      </c>
      <c r="B24" s="309" t="s">
        <v>49</v>
      </c>
      <c r="C24" s="311">
        <v>2713</v>
      </c>
      <c r="D24" s="315">
        <v>135.65</v>
      </c>
      <c r="E24" s="329"/>
      <c r="F24" s="316">
        <v>2667</v>
      </c>
      <c r="G24" s="315">
        <v>133.35</v>
      </c>
    </row>
    <row r="25" spans="1:7" ht="17.399999999999999">
      <c r="A25" s="311">
        <v>21</v>
      </c>
      <c r="B25" s="309" t="s">
        <v>71</v>
      </c>
      <c r="C25" s="311">
        <v>2699</v>
      </c>
      <c r="D25" s="315">
        <v>134.94999999999999</v>
      </c>
      <c r="E25" s="322"/>
      <c r="F25" s="316">
        <v>1290</v>
      </c>
      <c r="G25" s="315">
        <v>64.5</v>
      </c>
    </row>
    <row r="26" spans="1:7" ht="17.399999999999999">
      <c r="A26" s="311">
        <v>22</v>
      </c>
      <c r="B26" s="309" t="s">
        <v>47</v>
      </c>
      <c r="C26" s="316">
        <v>2647</v>
      </c>
      <c r="D26" s="315">
        <v>132.35</v>
      </c>
      <c r="E26" s="322"/>
      <c r="F26" s="316">
        <v>2647</v>
      </c>
      <c r="G26" s="315">
        <v>132.35</v>
      </c>
    </row>
    <row r="27" spans="1:7" ht="17.399999999999999">
      <c r="A27" s="311">
        <v>23</v>
      </c>
      <c r="B27" s="309" t="s">
        <v>89</v>
      </c>
      <c r="C27" s="316">
        <v>2569</v>
      </c>
      <c r="D27" s="315">
        <v>128.44999999999999</v>
      </c>
      <c r="E27" s="324"/>
      <c r="F27" s="316">
        <v>2569</v>
      </c>
      <c r="G27" s="315">
        <v>128.44999999999999</v>
      </c>
    </row>
    <row r="28" spans="1:7" ht="17.399999999999999">
      <c r="A28" s="311">
        <v>24</v>
      </c>
      <c r="B28" s="309" t="s">
        <v>30</v>
      </c>
      <c r="C28" s="316">
        <v>2541</v>
      </c>
      <c r="D28" s="315">
        <v>127.05</v>
      </c>
      <c r="E28" s="322"/>
      <c r="F28" s="316">
        <v>2541</v>
      </c>
      <c r="G28" s="315">
        <v>127.05</v>
      </c>
    </row>
    <row r="29" spans="1:7" ht="17.399999999999999">
      <c r="A29" s="311">
        <v>25</v>
      </c>
      <c r="B29" s="309" t="s">
        <v>86</v>
      </c>
      <c r="C29" s="316">
        <v>2537</v>
      </c>
      <c r="D29" s="315">
        <v>126.85</v>
      </c>
      <c r="E29" s="322"/>
      <c r="F29" s="316">
        <v>2493</v>
      </c>
      <c r="G29" s="315">
        <v>124.65</v>
      </c>
    </row>
    <row r="30" spans="1:7" ht="17.399999999999999">
      <c r="A30" s="311">
        <v>26</v>
      </c>
      <c r="B30" s="309" t="s">
        <v>55</v>
      </c>
      <c r="C30" s="311">
        <v>2522</v>
      </c>
      <c r="D30" s="315">
        <v>126.1</v>
      </c>
      <c r="E30" s="322"/>
      <c r="F30" s="316">
        <v>2418</v>
      </c>
      <c r="G30" s="315">
        <v>120.9</v>
      </c>
    </row>
    <row r="31" spans="1:7" ht="17.399999999999999">
      <c r="A31" s="311">
        <v>27</v>
      </c>
      <c r="B31" s="309" t="s">
        <v>35</v>
      </c>
      <c r="C31" s="311">
        <v>2515</v>
      </c>
      <c r="D31" s="315">
        <v>125.75</v>
      </c>
      <c r="E31" s="322"/>
      <c r="F31" s="316">
        <v>2362</v>
      </c>
      <c r="G31" s="315">
        <v>118.1</v>
      </c>
    </row>
    <row r="32" spans="1:7" ht="17.399999999999999">
      <c r="A32" s="311">
        <v>28</v>
      </c>
      <c r="B32" s="309" t="s">
        <v>57</v>
      </c>
      <c r="C32" s="311">
        <v>2506</v>
      </c>
      <c r="D32" s="315">
        <v>125.3</v>
      </c>
      <c r="E32" s="322"/>
      <c r="F32" s="316">
        <v>2479</v>
      </c>
      <c r="G32" s="315">
        <v>123.95</v>
      </c>
    </row>
    <row r="33" spans="1:7" ht="17.399999999999999">
      <c r="A33" s="311">
        <v>29</v>
      </c>
      <c r="B33" s="309" t="s">
        <v>70</v>
      </c>
      <c r="C33" s="316">
        <v>2487</v>
      </c>
      <c r="D33" s="315">
        <v>124.35</v>
      </c>
      <c r="E33" s="322"/>
      <c r="F33" s="316">
        <v>2486</v>
      </c>
      <c r="G33" s="315">
        <v>124.3</v>
      </c>
    </row>
    <row r="34" spans="1:7" ht="17.399999999999999">
      <c r="A34" s="311">
        <v>30</v>
      </c>
      <c r="B34" s="309" t="s">
        <v>31</v>
      </c>
      <c r="C34" s="316">
        <v>2484</v>
      </c>
      <c r="D34" s="315">
        <v>124.2</v>
      </c>
      <c r="E34" s="322"/>
      <c r="F34" s="316">
        <v>2456</v>
      </c>
      <c r="G34" s="315">
        <v>122.8</v>
      </c>
    </row>
    <row r="35" spans="1:7" ht="17.399999999999999">
      <c r="A35" s="311">
        <v>31</v>
      </c>
      <c r="B35" s="309" t="s">
        <v>96</v>
      </c>
      <c r="C35" s="327">
        <v>2204</v>
      </c>
      <c r="D35" s="328">
        <v>110.2</v>
      </c>
      <c r="E35" s="329"/>
      <c r="F35" s="327">
        <v>2204</v>
      </c>
      <c r="G35" s="328">
        <v>110.2</v>
      </c>
    </row>
    <row r="36" spans="1:7" ht="17.399999999999999">
      <c r="A36" s="311"/>
    </row>
  </sheetData>
  <sortState xmlns:xlrd2="http://schemas.microsoft.com/office/spreadsheetml/2017/richdata2" ref="B5:G35">
    <sortCondition descending="1" ref="C5:C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dcterms:created xsi:type="dcterms:W3CDTF">2020-09-18T09:37:10Z</dcterms:created>
  <dcterms:modified xsi:type="dcterms:W3CDTF">2024-10-18T13:09:07Z</dcterms:modified>
</cp:coreProperties>
</file>