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Aalsmeer\"/>
    </mc:Choice>
  </mc:AlternateContent>
  <xr:revisionPtr revIDLastSave="0" documentId="13_ncr:1_{9B154A5E-0ECB-47A8-8287-87EF9F12E2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oorblad" sheetId="8" r:id="rId1"/>
    <sheet name="Daguitslag" sheetId="1" r:id="rId2"/>
    <sheet name="Persoon score" sheetId="2" r:id="rId3"/>
    <sheet name="Stand competite" sheetId="4" r:id="rId4"/>
    <sheet name="Punten" sheetId="9" r:id="rId5"/>
    <sheet name="Club Kampioen" sheetId="7" r:id="rId6"/>
    <sheet name="stand op gemid" sheetId="3" r:id="rId7"/>
    <sheet name="Speciale score" sheetId="5" r:id="rId8"/>
    <sheet name="PR" sheetId="6" r:id="rId9"/>
    <sheet name="Oud en Nieuw" sheetId="10" r:id="rId10"/>
    <sheet name="PR 20 bakken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0" l="1"/>
  <c r="D11" i="10"/>
  <c r="D14" i="10"/>
  <c r="D21" i="10"/>
  <c r="D15" i="10"/>
  <c r="D6" i="10"/>
  <c r="U38" i="3"/>
  <c r="U36" i="3"/>
  <c r="U35" i="3"/>
  <c r="U34" i="3"/>
  <c r="U33" i="3"/>
  <c r="U32" i="3"/>
  <c r="U30" i="3"/>
  <c r="U31" i="3"/>
  <c r="U29" i="3"/>
  <c r="U23" i="3"/>
  <c r="U24" i="3"/>
  <c r="U26" i="3"/>
  <c r="U22" i="3"/>
  <c r="U21" i="3"/>
  <c r="U20" i="3"/>
  <c r="U19" i="3"/>
  <c r="U18" i="3"/>
  <c r="U17" i="3"/>
  <c r="U16" i="3"/>
  <c r="U14" i="3"/>
  <c r="U15" i="3"/>
  <c r="U11" i="3"/>
  <c r="U10" i="3"/>
  <c r="U9" i="3"/>
  <c r="U7" i="3"/>
  <c r="U8" i="3"/>
  <c r="U6" i="3"/>
  <c r="U5" i="3"/>
  <c r="U4" i="3"/>
  <c r="U3" i="3"/>
  <c r="AC39" i="2"/>
  <c r="AC13" i="2"/>
  <c r="AC34" i="2"/>
  <c r="AC7" i="2"/>
  <c r="AC24" i="2"/>
  <c r="AC14" i="2"/>
  <c r="W39" i="2"/>
  <c r="W13" i="2"/>
  <c r="W34" i="2"/>
  <c r="W7" i="2"/>
  <c r="W24" i="2"/>
  <c r="W14" i="2"/>
  <c r="Q39" i="2"/>
  <c r="Q13" i="2"/>
  <c r="Q34" i="2"/>
  <c r="Q7" i="2"/>
  <c r="Q24" i="2"/>
  <c r="Q14" i="2"/>
  <c r="K39" i="2"/>
  <c r="K13" i="2"/>
  <c r="D13" i="2" s="1"/>
  <c r="E13" i="2" s="1"/>
  <c r="K34" i="2"/>
  <c r="K7" i="2"/>
  <c r="K24" i="2"/>
  <c r="K14" i="2"/>
  <c r="D16" i="10"/>
  <c r="D18" i="10"/>
  <c r="D23" i="10"/>
  <c r="D12" i="10"/>
  <c r="D9" i="10"/>
  <c r="D5" i="10"/>
  <c r="D4" i="10"/>
  <c r="D31" i="10"/>
  <c r="D26" i="10"/>
  <c r="D30" i="10"/>
  <c r="D22" i="10"/>
  <c r="D20" i="10"/>
  <c r="D25" i="10"/>
  <c r="D32" i="10"/>
  <c r="D8" i="10"/>
  <c r="T38" i="3"/>
  <c r="D3" i="10"/>
  <c r="E3" i="10" s="1"/>
  <c r="D29" i="10"/>
  <c r="D10" i="10"/>
  <c r="D13" i="10"/>
  <c r="D7" i="10"/>
  <c r="D28" i="10"/>
  <c r="D24" i="10"/>
  <c r="D33" i="10"/>
  <c r="D19" i="10"/>
  <c r="R25" i="6"/>
  <c r="L25" i="6"/>
  <c r="T26" i="3"/>
  <c r="U25" i="3"/>
  <c r="D17" i="10"/>
  <c r="D24" i="2" l="1"/>
  <c r="E24" i="2" s="1"/>
  <c r="D39" i="2"/>
  <c r="E39" i="2" s="1"/>
  <c r="D14" i="2"/>
  <c r="E14" i="2" s="1"/>
  <c r="D34" i="2"/>
  <c r="E34" i="2" s="1"/>
  <c r="D7" i="2"/>
  <c r="E7" i="2" s="1"/>
  <c r="F25" i="6"/>
  <c r="E4" i="10"/>
  <c r="E21" i="10"/>
  <c r="E6" i="10"/>
  <c r="E26" i="10"/>
  <c r="E24" i="10"/>
  <c r="E14" i="10"/>
  <c r="E8" i="10"/>
  <c r="E23" i="10"/>
  <c r="E18" i="10"/>
  <c r="E25" i="10"/>
  <c r="E29" i="10"/>
  <c r="E22" i="10"/>
  <c r="E5" i="10"/>
  <c r="E32" i="10"/>
  <c r="E33" i="10"/>
  <c r="E12" i="10"/>
  <c r="E9" i="10"/>
  <c r="R33" i="6"/>
  <c r="L33" i="6"/>
  <c r="E16" i="10"/>
  <c r="E11" i="10"/>
  <c r="R16" i="6"/>
  <c r="L16" i="6"/>
  <c r="E20" i="10"/>
  <c r="T16" i="3"/>
  <c r="AC23" i="2"/>
  <c r="W23" i="2"/>
  <c r="Q23" i="2"/>
  <c r="K23" i="2"/>
  <c r="R28" i="6"/>
  <c r="L28" i="6"/>
  <c r="E28" i="10"/>
  <c r="E10" i="10"/>
  <c r="E13" i="10"/>
  <c r="E31" i="10"/>
  <c r="E19" i="10"/>
  <c r="E30" i="10"/>
  <c r="E15" i="10"/>
  <c r="E17" i="10"/>
  <c r="E7" i="10"/>
  <c r="E27" i="10"/>
  <c r="R11" i="6"/>
  <c r="R22" i="6"/>
  <c r="L11" i="6"/>
  <c r="L22" i="6"/>
  <c r="F4" i="5"/>
  <c r="E4" i="5"/>
  <c r="C4" i="5"/>
  <c r="D4" i="5"/>
  <c r="T25" i="3"/>
  <c r="T19" i="3"/>
  <c r="AC8" i="2"/>
  <c r="AC11" i="2"/>
  <c r="W8" i="2"/>
  <c r="W11" i="2"/>
  <c r="Q8" i="2"/>
  <c r="Q11" i="2"/>
  <c r="K8" i="2"/>
  <c r="K11" i="2"/>
  <c r="T32" i="3"/>
  <c r="AC9" i="2"/>
  <c r="W9" i="2"/>
  <c r="Q9" i="2"/>
  <c r="K9" i="2"/>
  <c r="T33" i="3"/>
  <c r="AC17" i="2"/>
  <c r="AC26" i="2"/>
  <c r="AC6" i="2"/>
  <c r="AC35" i="2"/>
  <c r="AC4" i="2"/>
  <c r="AC37" i="2"/>
  <c r="AC5" i="2"/>
  <c r="T9" i="3"/>
  <c r="T29" i="3"/>
  <c r="T31" i="3"/>
  <c r="T36" i="3"/>
  <c r="T30" i="3"/>
  <c r="T35" i="3"/>
  <c r="T34" i="3"/>
  <c r="T24" i="3"/>
  <c r="T14" i="3"/>
  <c r="T18" i="3"/>
  <c r="T15" i="3"/>
  <c r="T17" i="3"/>
  <c r="T21" i="3"/>
  <c r="T22" i="3"/>
  <c r="T23" i="3"/>
  <c r="T5" i="3"/>
  <c r="T6" i="3"/>
  <c r="T3" i="3"/>
  <c r="T7" i="3"/>
  <c r="T10" i="3"/>
  <c r="T11" i="3"/>
  <c r="T8" i="3"/>
  <c r="AC21" i="2"/>
  <c r="W21" i="2"/>
  <c r="Q21" i="2"/>
  <c r="K21" i="2"/>
  <c r="R6" i="6"/>
  <c r="L6" i="6"/>
  <c r="T4" i="3"/>
  <c r="T20" i="3"/>
  <c r="AC25" i="2"/>
  <c r="W25" i="2"/>
  <c r="Q25" i="2"/>
  <c r="K25" i="2"/>
  <c r="R3" i="6"/>
  <c r="R2" i="6"/>
  <c r="R8" i="6"/>
  <c r="R12" i="6"/>
  <c r="R7" i="6"/>
  <c r="R10" i="6"/>
  <c r="R14" i="6"/>
  <c r="R19" i="6"/>
  <c r="R9" i="6"/>
  <c r="R17" i="6"/>
  <c r="R18" i="6"/>
  <c r="R13" i="6"/>
  <c r="R23" i="6"/>
  <c r="R5" i="6"/>
  <c r="R24" i="6"/>
  <c r="R20" i="6"/>
  <c r="R26" i="6"/>
  <c r="R29" i="6"/>
  <c r="R15" i="6"/>
  <c r="R32" i="6"/>
  <c r="R21" i="6"/>
  <c r="R31" i="6"/>
  <c r="R27" i="6"/>
  <c r="R30" i="6"/>
  <c r="L3" i="6"/>
  <c r="L2" i="6"/>
  <c r="L8" i="6"/>
  <c r="L12" i="6"/>
  <c r="L7" i="6"/>
  <c r="L10" i="6"/>
  <c r="L14" i="6"/>
  <c r="L19" i="6"/>
  <c r="L9" i="6"/>
  <c r="L17" i="6"/>
  <c r="L18" i="6"/>
  <c r="L13" i="6"/>
  <c r="L23" i="6"/>
  <c r="L5" i="6"/>
  <c r="L24" i="6"/>
  <c r="L20" i="6"/>
  <c r="L26" i="6"/>
  <c r="L29" i="6"/>
  <c r="L15" i="6"/>
  <c r="L32" i="6"/>
  <c r="L21" i="6"/>
  <c r="L31" i="6"/>
  <c r="L27" i="6"/>
  <c r="L30" i="6"/>
  <c r="R4" i="6"/>
  <c r="L4" i="6"/>
  <c r="K29" i="2"/>
  <c r="K31" i="2"/>
  <c r="K6" i="2"/>
  <c r="K16" i="2"/>
  <c r="Q29" i="2"/>
  <c r="Q31" i="2"/>
  <c r="Q6" i="2"/>
  <c r="Q16" i="2"/>
  <c r="W29" i="2"/>
  <c r="W31" i="2"/>
  <c r="W6" i="2"/>
  <c r="W16" i="2"/>
  <c r="AC29" i="2"/>
  <c r="AC31" i="2"/>
  <c r="AC16" i="2"/>
  <c r="AC38" i="2"/>
  <c r="AC32" i="2"/>
  <c r="AC19" i="2"/>
  <c r="AC12" i="2"/>
  <c r="AC3" i="2"/>
  <c r="AC18" i="2"/>
  <c r="AC28" i="2"/>
  <c r="AC36" i="2"/>
  <c r="AC20" i="2"/>
  <c r="AC22" i="2"/>
  <c r="AC10" i="2"/>
  <c r="AC30" i="2"/>
  <c r="AC33" i="2"/>
  <c r="AC15" i="2"/>
  <c r="W38" i="2"/>
  <c r="W32" i="2"/>
  <c r="W19" i="2"/>
  <c r="W12" i="2"/>
  <c r="W35" i="2"/>
  <c r="W4" i="2"/>
  <c r="W3" i="2"/>
  <c r="W18" i="2"/>
  <c r="W17" i="2"/>
  <c r="W28" i="2"/>
  <c r="W36" i="2"/>
  <c r="W26" i="2"/>
  <c r="W5" i="2"/>
  <c r="W20" i="2"/>
  <c r="W22" i="2"/>
  <c r="W10" i="2"/>
  <c r="W37" i="2"/>
  <c r="W30" i="2"/>
  <c r="W33" i="2"/>
  <c r="W15" i="2"/>
  <c r="Q38" i="2"/>
  <c r="Q32" i="2"/>
  <c r="Q19" i="2"/>
  <c r="Q12" i="2"/>
  <c r="Q35" i="2"/>
  <c r="Q4" i="2"/>
  <c r="Q3" i="2"/>
  <c r="Q18" i="2"/>
  <c r="Q17" i="2"/>
  <c r="Q28" i="2"/>
  <c r="Q36" i="2"/>
  <c r="Q26" i="2"/>
  <c r="Q5" i="2"/>
  <c r="Q20" i="2"/>
  <c r="Q22" i="2"/>
  <c r="Q10" i="2"/>
  <c r="Q37" i="2"/>
  <c r="Q30" i="2"/>
  <c r="Q33" i="2"/>
  <c r="Q15" i="2"/>
  <c r="K38" i="2"/>
  <c r="K32" i="2"/>
  <c r="K19" i="2"/>
  <c r="K12" i="2"/>
  <c r="K35" i="2"/>
  <c r="K4" i="2"/>
  <c r="K3" i="2"/>
  <c r="K18" i="2"/>
  <c r="K17" i="2"/>
  <c r="K28" i="2"/>
  <c r="K36" i="2"/>
  <c r="K26" i="2"/>
  <c r="K5" i="2"/>
  <c r="K20" i="2"/>
  <c r="K22" i="2"/>
  <c r="K10" i="2"/>
  <c r="K37" i="2"/>
  <c r="K30" i="2"/>
  <c r="K33" i="2"/>
  <c r="K15" i="2"/>
  <c r="AC27" i="2"/>
  <c r="W27" i="2"/>
  <c r="Q27" i="2"/>
  <c r="K27" i="2"/>
  <c r="F33" i="6" l="1"/>
  <c r="F28" i="6"/>
  <c r="F16" i="6"/>
  <c r="D23" i="2"/>
  <c r="E23" i="2" s="1"/>
  <c r="F22" i="6"/>
  <c r="F11" i="6"/>
  <c r="D11" i="2"/>
  <c r="E11" i="2" s="1"/>
  <c r="D8" i="2"/>
  <c r="E8" i="2" s="1"/>
  <c r="D9" i="2"/>
  <c r="E9" i="2" s="1"/>
  <c r="F3" i="6"/>
  <c r="F23" i="6"/>
  <c r="F19" i="6"/>
  <c r="D21" i="2"/>
  <c r="E21" i="2" s="1"/>
  <c r="F32" i="6"/>
  <c r="F6" i="6"/>
  <c r="F24" i="6"/>
  <c r="F7" i="6"/>
  <c r="F8" i="6"/>
  <c r="F26" i="6"/>
  <c r="F17" i="6"/>
  <c r="F14" i="6"/>
  <c r="F29" i="6"/>
  <c r="F12" i="6"/>
  <c r="F2" i="6"/>
  <c r="F27" i="6"/>
  <c r="D25" i="2"/>
  <c r="E25" i="2" s="1"/>
  <c r="F18" i="6"/>
  <c r="F5" i="6"/>
  <c r="F30" i="6"/>
  <c r="F21" i="6"/>
  <c r="D12" i="2"/>
  <c r="E12" i="2" s="1"/>
  <c r="D15" i="2"/>
  <c r="E15" i="2" s="1"/>
  <c r="D37" i="2"/>
  <c r="E37" i="2" s="1"/>
  <c r="D4" i="2"/>
  <c r="E4" i="2" s="1"/>
  <c r="D20" i="2"/>
  <c r="E20" i="2" s="1"/>
  <c r="F31" i="6"/>
  <c r="F15" i="6"/>
  <c r="F20" i="6"/>
  <c r="F13" i="6"/>
  <c r="F9" i="6"/>
  <c r="F10" i="6"/>
  <c r="F4" i="6"/>
  <c r="D38" i="2"/>
  <c r="E38" i="2" s="1"/>
  <c r="D28" i="2"/>
  <c r="E28" i="2" s="1"/>
  <c r="D36" i="2"/>
  <c r="E36" i="2" s="1"/>
  <c r="D3" i="2"/>
  <c r="E3" i="2" s="1"/>
  <c r="D35" i="2"/>
  <c r="E35" i="2" s="1"/>
  <c r="D32" i="2"/>
  <c r="E32" i="2" s="1"/>
  <c r="D30" i="2"/>
  <c r="E30" i="2" s="1"/>
  <c r="D16" i="2"/>
  <c r="E16" i="2" s="1"/>
  <c r="D29" i="2"/>
  <c r="E29" i="2" s="1"/>
  <c r="D6" i="2"/>
  <c r="E6" i="2" s="1"/>
  <c r="D33" i="2"/>
  <c r="E33" i="2" s="1"/>
  <c r="D22" i="2"/>
  <c r="E22" i="2" s="1"/>
  <c r="D31" i="2"/>
  <c r="E31" i="2" s="1"/>
  <c r="D26" i="2"/>
  <c r="E26" i="2" s="1"/>
  <c r="D18" i="2"/>
  <c r="E18" i="2" s="1"/>
  <c r="D10" i="2"/>
  <c r="E10" i="2" s="1"/>
  <c r="D5" i="2"/>
  <c r="E5" i="2" s="1"/>
  <c r="D17" i="2"/>
  <c r="E17" i="2" s="1"/>
  <c r="D19" i="2"/>
  <c r="E19" i="2" s="1"/>
  <c r="D27" i="2"/>
  <c r="E27" i="2" s="1"/>
</calcChain>
</file>

<file path=xl/sharedStrings.xml><?xml version="1.0" encoding="utf-8"?>
<sst xmlns="http://schemas.openxmlformats.org/spreadsheetml/2006/main" count="413" uniqueCount="107">
  <si>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</si>
  <si>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</si>
  <si>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</si>
  <si>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</si>
  <si>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</si>
  <si>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</si>
  <si>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</si>
  <si>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</si>
  <si>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</si>
  <si>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</si>
  <si>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</si>
  <si>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Gemiddelde</t>
  </si>
  <si>
    <t>Theo van Leijden</t>
  </si>
  <si>
    <t>Totaal score</t>
  </si>
  <si>
    <t>Gem. score</t>
  </si>
  <si>
    <t>Gemid.</t>
  </si>
  <si>
    <t xml:space="preserve">      </t>
  </si>
  <si>
    <t>Speciale Score's</t>
  </si>
  <si>
    <t>TOTAAL</t>
  </si>
  <si>
    <t xml:space="preserve">  </t>
  </si>
  <si>
    <t>Naam sjoeler</t>
  </si>
  <si>
    <t>Datum score</t>
  </si>
  <si>
    <t>Karin Dijkstra</t>
  </si>
  <si>
    <t>Albert Geleijn</t>
  </si>
  <si>
    <t>Tiny Amsing</t>
  </si>
  <si>
    <t>Wim Voorbij</t>
  </si>
  <si>
    <t>Jacob van 't Hof</t>
  </si>
  <si>
    <t>Pim van der Meer</t>
  </si>
  <si>
    <t xml:space="preserve">Marja Springin`tveld </t>
  </si>
  <si>
    <t>Mahjan Yari</t>
  </si>
  <si>
    <t>Maria Baggen</t>
  </si>
  <si>
    <t>Gazi Örsҫek</t>
  </si>
  <si>
    <t>Mirjam van den Berg</t>
  </si>
  <si>
    <t>Hans van Leeuwen</t>
  </si>
  <si>
    <t>Marja Springintveld</t>
  </si>
  <si>
    <t>Pleun van Verseveld</t>
  </si>
  <si>
    <r>
      <t xml:space="preserve">152 </t>
    </r>
    <r>
      <rPr>
        <b/>
        <sz val="11"/>
        <color rgb="FF000000"/>
        <rFont val="Arial Black"/>
        <family val="2"/>
      </rPr>
      <t>Gegooid</t>
    </r>
  </si>
  <si>
    <t>148 Gegooid</t>
  </si>
  <si>
    <r>
      <t xml:space="preserve"> 150  </t>
    </r>
    <r>
      <rPr>
        <b/>
        <sz val="11"/>
        <color rgb="FF000000"/>
        <rFont val="Arial Black"/>
        <family val="2"/>
      </rPr>
      <t>Gegooid</t>
    </r>
  </si>
  <si>
    <t>140+ Gegooid</t>
  </si>
  <si>
    <t>Marja Springin'tveld</t>
  </si>
  <si>
    <t>Wijnand Springin'tveld</t>
  </si>
  <si>
    <t>Heren Clubkampioenschap</t>
  </si>
  <si>
    <t>Cock Tukker</t>
  </si>
  <si>
    <t>Patrick Haring</t>
  </si>
  <si>
    <t>Thijs Brozius</t>
  </si>
  <si>
    <t>Klasse Hfd</t>
  </si>
  <si>
    <t>Jan Alderden</t>
  </si>
  <si>
    <t>Iko van Elburg</t>
  </si>
  <si>
    <t>Anouschka Ploeger</t>
  </si>
  <si>
    <t>Ronde 4</t>
  </si>
  <si>
    <t>Jaar</t>
  </si>
  <si>
    <t>Score</t>
  </si>
  <si>
    <t>PR 10 bakken</t>
  </si>
  <si>
    <t>Pia Mulder</t>
  </si>
  <si>
    <t>Diny Bosman</t>
  </si>
  <si>
    <t>zijn er afgehaald!</t>
  </si>
  <si>
    <t>Conny Offerman</t>
  </si>
  <si>
    <t>Rood uit de competitie door</t>
  </si>
  <si>
    <t>meer dan 8 series van 10 gemist.</t>
  </si>
  <si>
    <t>Kees Kuypers</t>
  </si>
  <si>
    <t>Hoofdklasse</t>
  </si>
  <si>
    <t>A-klasse</t>
  </si>
  <si>
    <t>B-klasse</t>
  </si>
  <si>
    <t>series</t>
  </si>
  <si>
    <t>gemiste</t>
  </si>
  <si>
    <t>Jan Geleijn</t>
  </si>
  <si>
    <t xml:space="preserve">Punten </t>
  </si>
  <si>
    <t>Dames Clubkampioenschap</t>
  </si>
  <si>
    <t>Gazi Örsçek</t>
  </si>
  <si>
    <t xml:space="preserve">Jan Geleijn </t>
  </si>
  <si>
    <t>Peter van der Zalm</t>
  </si>
  <si>
    <t>Kees kuypers</t>
  </si>
  <si>
    <t>Aäron Wrighting</t>
  </si>
  <si>
    <t>naam</t>
  </si>
  <si>
    <t>2023-2024</t>
  </si>
  <si>
    <t>plus of min</t>
  </si>
  <si>
    <t>nieuw</t>
  </si>
  <si>
    <t>Hoogste</t>
  </si>
  <si>
    <t>PR</t>
  </si>
  <si>
    <t>gemid</t>
  </si>
  <si>
    <t>bakken</t>
  </si>
  <si>
    <t xml:space="preserve"> 20 bakken</t>
  </si>
  <si>
    <t>Dit zijn cijfers vanaf seizoen 2003/2004</t>
  </si>
  <si>
    <t>Dinny Bosman</t>
  </si>
  <si>
    <t>Joke Schagen</t>
  </si>
  <si>
    <t>Madjan Yari</t>
  </si>
  <si>
    <t xml:space="preserve">       Tussenstand competitie 2024-2025</t>
  </si>
  <si>
    <t>Klasse X</t>
  </si>
  <si>
    <t>Bo Vergunst</t>
  </si>
  <si>
    <t>Gem. 2024-2025</t>
  </si>
  <si>
    <t>Hoogste 2024-'25</t>
  </si>
  <si>
    <t>2024-2025</t>
  </si>
  <si>
    <t xml:space="preserve">Stand gemiddelde </t>
  </si>
  <si>
    <t>oud</t>
  </si>
  <si>
    <t>2024/25</t>
  </si>
  <si>
    <t>Georg Lienert</t>
  </si>
  <si>
    <t>George Lienert</t>
  </si>
  <si>
    <t xml:space="preserve"> Daguitslag 31 oktober 2024</t>
  </si>
  <si>
    <t>Johan Klefelt</t>
  </si>
  <si>
    <t>Mats Nyström</t>
  </si>
  <si>
    <t>Rickard Ersson</t>
  </si>
  <si>
    <t>Matthias Dahlberg</t>
  </si>
  <si>
    <t>Robert Ekstrand</t>
  </si>
  <si>
    <t>Thomas Agrér</t>
  </si>
  <si>
    <t xml:space="preserve">4 slechtste punten series </t>
  </si>
  <si>
    <t>4 slechtste punten series zijn eraf gehaald!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</si>
</sst>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[$-413]General"/>
    <numFmt numFmtId="165" formatCode="[$-413]0.00"/>
    <numFmt numFmtId="166" formatCode="d\-mmm\-yy"/>
    <numFmt numFmtId="167" formatCode="dd\-mm\-yy"/>
    <numFmt numFmtId="168" formatCode="[$-413]0"/>
  </numFmts>
  <fonts count="1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8"/>
      <color rgb="FF000099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FF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b/>
      <sz val="12"/>
      <color rgb="FF0F06BA"/>
      <name val="Arial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sz val="10"/>
      <color rgb="FFFF0000"/>
      <name val="Verdana"/>
      <family val="2"/>
    </font>
    <font>
      <b/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0066CC"/>
      <name val="Calibri"/>
      <family val="2"/>
    </font>
    <font>
      <b/>
      <sz val="16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b/>
      <sz val="11"/>
      <color rgb="FF333333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sz val="12"/>
      <color rgb="FF0066CC"/>
      <name val="Arial Black"/>
      <family val="2"/>
    </font>
    <font>
      <b/>
      <sz val="11"/>
      <color rgb="FF0F06BA"/>
      <name val="Calibri"/>
      <family val="2"/>
    </font>
    <font>
      <sz val="11"/>
      <color rgb="FF0F06BA"/>
      <name val="Calibri1"/>
    </font>
    <font>
      <sz val="11"/>
      <color rgb="FF0F06BA"/>
      <name val="Calibri"/>
      <family val="2"/>
    </font>
    <font>
      <sz val="11"/>
      <color rgb="FF0F06BA"/>
      <name val="Calibri"/>
      <family val="2"/>
      <scheme val="minor"/>
    </font>
    <font>
      <b/>
      <sz val="12"/>
      <color theme="9" tint="-0.499984740745262"/>
      <name val="Arial Black"/>
      <family val="2"/>
    </font>
    <font>
      <sz val="12"/>
      <color theme="7" tint="-0.499984740745262"/>
      <name val="Arial Black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theme="5"/>
      <name val="Arial Black"/>
      <family val="2"/>
    </font>
    <font>
      <sz val="11"/>
      <color theme="5"/>
      <name val="Arial Black"/>
      <family val="2"/>
    </font>
    <font>
      <b/>
      <sz val="12"/>
      <color theme="9" tint="-0.249977111117893"/>
      <name val="Arial Black"/>
      <family val="2"/>
    </font>
    <font>
      <sz val="12"/>
      <color theme="6" tint="-0.499984740745262"/>
      <name val="Arial Black"/>
      <family val="2"/>
    </font>
    <font>
      <sz val="12"/>
      <color rgb="FF33CC33"/>
      <name val="Arial Black"/>
      <family val="2"/>
    </font>
    <font>
      <b/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2"/>
      <color theme="1"/>
      <name val="Arial Black"/>
      <family val="2"/>
    </font>
    <font>
      <b/>
      <sz val="11"/>
      <color rgb="FF0F06BA"/>
      <name val="Arial Black"/>
      <family val="2"/>
    </font>
    <font>
      <sz val="11"/>
      <color rgb="FF0F06BA"/>
      <name val="Arial Black"/>
      <family val="2"/>
    </font>
    <font>
      <b/>
      <sz val="10"/>
      <color rgb="FF0F06BA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i/>
      <sz val="18"/>
      <name val="Arial Black"/>
      <family val="2"/>
    </font>
    <font>
      <sz val="11"/>
      <color rgb="FFFF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i/>
      <sz val="18"/>
      <color rgb="FF000099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b/>
      <sz val="8"/>
      <color rgb="FF0F06BA"/>
      <name val="Arial Black"/>
      <family val="2"/>
    </font>
    <font>
      <b/>
      <sz val="8"/>
      <color rgb="FFC00000"/>
      <name val="Arial Black"/>
      <family val="2"/>
    </font>
    <font>
      <b/>
      <sz val="11"/>
      <color rgb="FFC00000"/>
      <name val="Arial Black"/>
      <family val="2"/>
    </font>
    <font>
      <b/>
      <sz val="1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Arial Black"/>
      <family val="2"/>
    </font>
    <font>
      <sz val="11"/>
      <name val="Arial Black"/>
      <family val="2"/>
    </font>
    <font>
      <sz val="10"/>
      <color rgb="FF0066FF"/>
      <name val="Arial Black"/>
      <family val="2"/>
    </font>
    <font>
      <sz val="10"/>
      <color rgb="FFC00000"/>
      <name val="Arial Black"/>
      <family val="2"/>
    </font>
    <font>
      <i/>
      <sz val="10"/>
      <color rgb="FF0066FF"/>
      <name val="Arial Black"/>
      <family val="2"/>
    </font>
    <font>
      <sz val="10"/>
      <color theme="1"/>
      <name val="Arial Black"/>
      <family val="2"/>
    </font>
    <font>
      <sz val="10"/>
      <color rgb="FF0F06BA"/>
      <name val="Arial Black"/>
      <family val="2"/>
    </font>
    <font>
      <b/>
      <sz val="10"/>
      <color rgb="FF0F06BA"/>
      <name val="Calibri"/>
      <family val="2"/>
    </font>
    <font>
      <b/>
      <sz val="10"/>
      <color rgb="FFC00000"/>
      <name val="Calibri"/>
      <family val="2"/>
    </font>
    <font>
      <b/>
      <sz val="11"/>
      <name val="Arial Black"/>
      <family val="2"/>
    </font>
    <font>
      <b/>
      <sz val="11"/>
      <color rgb="FF009900"/>
      <name val="Arial Black"/>
      <family val="2"/>
    </font>
    <font>
      <b/>
      <sz val="12"/>
      <color theme="0"/>
      <name val="Arial Black"/>
      <family val="2"/>
    </font>
    <font>
      <sz val="7"/>
      <color rgb="FFC00000"/>
      <name val="Arial Black"/>
      <family val="2"/>
    </font>
    <font>
      <sz val="10"/>
      <name val="Arial Black"/>
      <family val="2"/>
    </font>
    <font>
      <sz val="18"/>
      <color theme="1"/>
      <name val="Arial Black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 Black"/>
      <family val="2"/>
    </font>
    <font>
      <sz val="8"/>
      <name val="Calibri"/>
      <family val="2"/>
      <scheme val="minor"/>
    </font>
    <font>
      <sz val="11"/>
      <color theme="1"/>
      <name val="Aptos Black"/>
      <family val="2"/>
    </font>
  </fonts>
  <fills count="20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theme="7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CE4D6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CE4D6"/>
      </patternFill>
    </fill>
    <fill>
      <patternFill patternType="solid">
        <fgColor rgb="FF92D050"/>
        <bgColor rgb="FF00B050"/>
      </patternFill>
    </fill>
    <fill>
      <patternFill patternType="solid">
        <fgColor rgb="FF669900"/>
        <bgColor indexed="64"/>
      </patternFill>
    </fill>
    <fill>
      <patternFill patternType="solid">
        <fgColor rgb="FF669900"/>
        <bgColor rgb="FFFCE4D6"/>
      </patternFill>
    </fill>
    <fill>
      <patternFill patternType="solid">
        <fgColor rgb="FF669900"/>
        <bgColor rgb="FF00B050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9BC2E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B05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99">
    <xf numFmtId="0" fontId="0" fillId="0" borderId="0" xfId="0"/>
    <xf numFmtId="0" fontId="0" fillId="6" borderId="0" xfId="0" applyFill="1"/>
    <xf numFmtId="164" fontId="21" fillId="6" borderId="0" xfId="2" applyFont="1" applyFill="1" applyBorder="1"/>
    <xf numFmtId="164" fontId="12" fillId="6" borderId="0" xfId="2" applyFont="1" applyFill="1" applyBorder="1"/>
    <xf numFmtId="164" fontId="8" fillId="6" borderId="0" xfId="2" applyFont="1" applyFill="1" applyBorder="1"/>
    <xf numFmtId="164" fontId="10" fillId="6" borderId="0" xfId="2" applyFont="1" applyFill="1" applyBorder="1"/>
    <xf numFmtId="0" fontId="10" fillId="6" borderId="0" xfId="0" applyFont="1" applyFill="1"/>
    <xf numFmtId="0" fontId="8" fillId="6" borderId="0" xfId="2" applyNumberFormat="1" applyFont="1" applyFill="1" applyBorder="1"/>
    <xf numFmtId="164" fontId="19" fillId="6" borderId="0" xfId="2" applyFont="1" applyFill="1"/>
    <xf numFmtId="164" fontId="20" fillId="6" borderId="0" xfId="2" applyFont="1" applyFill="1"/>
    <xf numFmtId="164" fontId="4" fillId="4" borderId="0" xfId="2" applyFont="1" applyFill="1" applyBorder="1"/>
    <xf numFmtId="164" fontId="22" fillId="6" borderId="0" xfId="2" applyFont="1" applyFill="1" applyBorder="1"/>
    <xf numFmtId="164" fontId="10" fillId="6" borderId="0" xfId="2" applyFont="1" applyFill="1" applyBorder="1" applyAlignment="1">
      <alignment horizontal="center"/>
    </xf>
    <xf numFmtId="0" fontId="56" fillId="6" borderId="0" xfId="2" applyNumberFormat="1" applyFont="1" applyFill="1" applyBorder="1" applyAlignment="1">
      <alignment horizontal="center"/>
    </xf>
    <xf numFmtId="0" fontId="56" fillId="6" borderId="0" xfId="0" applyFont="1" applyFill="1" applyAlignment="1">
      <alignment horizontal="center"/>
    </xf>
    <xf numFmtId="164" fontId="61" fillId="11" borderId="0" xfId="2" applyFont="1" applyFill="1" applyBorder="1"/>
    <xf numFmtId="164" fontId="13" fillId="4" borderId="0" xfId="2" applyFont="1" applyFill="1" applyBorder="1" applyAlignment="1">
      <alignment horizontal="center"/>
    </xf>
    <xf numFmtId="164" fontId="12" fillId="4" borderId="0" xfId="2" applyFont="1" applyFill="1" applyBorder="1"/>
    <xf numFmtId="164" fontId="8" fillId="4" borderId="0" xfId="2" applyFont="1" applyFill="1" applyBorder="1"/>
    <xf numFmtId="0" fontId="0" fillId="15" borderId="0" xfId="0" applyFill="1"/>
    <xf numFmtId="0" fontId="8" fillId="4" borderId="0" xfId="2" applyNumberFormat="1" applyFont="1" applyFill="1" applyBorder="1"/>
    <xf numFmtId="0" fontId="10" fillId="4" borderId="0" xfId="2" applyNumberFormat="1" applyFont="1" applyFill="1" applyBorder="1"/>
    <xf numFmtId="164" fontId="10" fillId="4" borderId="0" xfId="2" applyFont="1" applyFill="1" applyBorder="1"/>
    <xf numFmtId="0" fontId="0" fillId="4" borderId="0" xfId="0" applyFill="1"/>
    <xf numFmtId="0" fontId="10" fillId="4" borderId="0" xfId="0" applyFont="1" applyFill="1"/>
    <xf numFmtId="0" fontId="4" fillId="4" borderId="0" xfId="2" applyNumberFormat="1" applyFont="1" applyFill="1" applyBorder="1"/>
    <xf numFmtId="0" fontId="59" fillId="4" borderId="0" xfId="0" applyFont="1" applyFill="1"/>
    <xf numFmtId="164" fontId="12" fillId="4" borderId="0" xfId="2" applyFont="1" applyFill="1"/>
    <xf numFmtId="164" fontId="4" fillId="4" borderId="0" xfId="2" applyFont="1" applyFill="1"/>
    <xf numFmtId="164" fontId="8" fillId="4" borderId="0" xfId="2" applyFont="1" applyFill="1"/>
    <xf numFmtId="164" fontId="13" fillId="4" borderId="0" xfId="2" applyFont="1" applyFill="1"/>
    <xf numFmtId="164" fontId="10" fillId="4" borderId="0" xfId="2" applyFont="1" applyFill="1"/>
    <xf numFmtId="164" fontId="61" fillId="19" borderId="0" xfId="2" applyFont="1" applyFill="1" applyBorder="1"/>
    <xf numFmtId="164" fontId="61" fillId="4" borderId="0" xfId="2" applyFont="1" applyFill="1" applyBorder="1"/>
    <xf numFmtId="0" fontId="56" fillId="4" borderId="0" xfId="2" applyNumberFormat="1" applyFont="1" applyFill="1" applyBorder="1" applyAlignment="1">
      <alignment horizontal="center"/>
    </xf>
    <xf numFmtId="0" fontId="57" fillId="4" borderId="0" xfId="2" applyNumberFormat="1" applyFont="1" applyFill="1" applyBorder="1" applyAlignment="1">
      <alignment horizontal="center"/>
    </xf>
    <xf numFmtId="0" fontId="56" fillId="4" borderId="0" xfId="0" applyFont="1" applyFill="1" applyAlignment="1">
      <alignment horizontal="center"/>
    </xf>
    <xf numFmtId="164" fontId="10" fillId="4" borderId="0" xfId="2" applyFont="1" applyFill="1" applyBorder="1" applyAlignment="1">
      <alignment horizontal="center"/>
    </xf>
    <xf numFmtId="164" fontId="8" fillId="4" borderId="0" xfId="2" applyFont="1" applyFill="1" applyBorder="1" applyAlignment="1">
      <alignment horizontal="center"/>
    </xf>
    <xf numFmtId="164" fontId="4" fillId="6" borderId="0" xfId="2" applyFont="1" applyFill="1" applyBorder="1"/>
    <xf numFmtId="0" fontId="4" fillId="6" borderId="0" xfId="2" applyNumberFormat="1" applyFont="1" applyFill="1" applyBorder="1"/>
    <xf numFmtId="164" fontId="13" fillId="6" borderId="0" xfId="2" applyFont="1" applyFill="1" applyBorder="1" applyAlignment="1">
      <alignment horizontal="center"/>
    </xf>
    <xf numFmtId="0" fontId="10" fillId="6" borderId="0" xfId="2" applyNumberFormat="1" applyFont="1" applyFill="1" applyBorder="1"/>
    <xf numFmtId="164" fontId="8" fillId="6" borderId="0" xfId="2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 vertical="center"/>
    </xf>
    <xf numFmtId="164" fontId="9" fillId="6" borderId="0" xfId="2" applyFont="1" applyFill="1" applyBorder="1" applyAlignment="1">
      <alignment vertical="center"/>
    </xf>
    <xf numFmtId="43" fontId="11" fillId="6" borderId="0" xfId="1" applyFont="1" applyFill="1" applyBorder="1" applyAlignment="1">
      <alignment horizontal="center" vertical="center"/>
    </xf>
    <xf numFmtId="165" fontId="10" fillId="6" borderId="0" xfId="2" applyNumberFormat="1" applyFont="1" applyFill="1" applyBorder="1" applyAlignment="1">
      <alignment horizontal="center" vertical="center"/>
    </xf>
    <xf numFmtId="164" fontId="8" fillId="6" borderId="0" xfId="2" applyFont="1" applyFill="1" applyBorder="1" applyAlignment="1">
      <alignment vertical="center"/>
    </xf>
    <xf numFmtId="164" fontId="12" fillId="6" borderId="0" xfId="2" applyFont="1" applyFill="1" applyBorder="1" applyAlignment="1">
      <alignment vertical="center"/>
    </xf>
    <xf numFmtId="164" fontId="7" fillId="6" borderId="0" xfId="2" applyFont="1" applyFill="1" applyBorder="1" applyAlignment="1">
      <alignment vertical="center"/>
    </xf>
    <xf numFmtId="164" fontId="17" fillId="6" borderId="0" xfId="2" applyFont="1" applyFill="1" applyBorder="1" applyAlignment="1">
      <alignment vertical="center"/>
    </xf>
    <xf numFmtId="2" fontId="5" fillId="0" borderId="1" xfId="2" applyNumberFormat="1" applyFont="1" applyBorder="1" applyAlignment="1">
      <alignment horizontal="center" vertical="center"/>
    </xf>
    <xf numFmtId="0" fontId="15" fillId="4" borderId="1" xfId="2" applyNumberFormat="1" applyFont="1" applyFill="1" applyBorder="1" applyAlignment="1">
      <alignment horizontal="center" vertical="center"/>
    </xf>
    <xf numFmtId="164" fontId="70" fillId="6" borderId="0" xfId="2" applyFont="1" applyFill="1"/>
    <xf numFmtId="164" fontId="71" fillId="6" borderId="0" xfId="2" applyFont="1" applyFill="1"/>
    <xf numFmtId="164" fontId="72" fillId="6" borderId="0" xfId="2" applyFont="1" applyFill="1"/>
    <xf numFmtId="0" fontId="67" fillId="6" borderId="0" xfId="0" applyFont="1" applyFill="1"/>
    <xf numFmtId="164" fontId="10" fillId="6" borderId="0" xfId="2" applyFont="1" applyFill="1"/>
    <xf numFmtId="164" fontId="8" fillId="6" borderId="0" xfId="2" applyFont="1" applyFill="1"/>
    <xf numFmtId="0" fontId="14" fillId="4" borderId="0" xfId="2" applyNumberFormat="1" applyFont="1" applyFill="1" applyBorder="1" applyAlignment="1">
      <alignment horizontal="center" vertical="center"/>
    </xf>
    <xf numFmtId="2" fontId="5" fillId="4" borderId="0" xfId="1" applyNumberFormat="1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horizontal="center" vertical="center"/>
    </xf>
    <xf numFmtId="0" fontId="69" fillId="6" borderId="0" xfId="0" applyFont="1" applyFill="1" applyAlignment="1">
      <alignment vertical="center"/>
    </xf>
    <xf numFmtId="164" fontId="60" fillId="6" borderId="0" xfId="2" applyFont="1" applyFill="1" applyBorder="1" applyAlignment="1">
      <alignment vertical="center"/>
    </xf>
    <xf numFmtId="0" fontId="60" fillId="0" borderId="1" xfId="0" applyFont="1" applyBorder="1" applyAlignment="1">
      <alignment horizontal="center" vertical="center"/>
    </xf>
    <xf numFmtId="164" fontId="60" fillId="9" borderId="0" xfId="2" applyFont="1" applyFill="1" applyBorder="1" applyAlignment="1">
      <alignment vertical="center"/>
    </xf>
    <xf numFmtId="164" fontId="10" fillId="6" borderId="0" xfId="2" applyFont="1" applyFill="1" applyBorder="1" applyAlignment="1">
      <alignment vertical="center"/>
    </xf>
    <xf numFmtId="164" fontId="17" fillId="6" borderId="0" xfId="2" applyFont="1" applyFill="1" applyAlignment="1">
      <alignment vertical="center"/>
    </xf>
    <xf numFmtId="2" fontId="11" fillId="0" borderId="1" xfId="2" applyNumberFormat="1" applyFont="1" applyBorder="1" applyAlignment="1">
      <alignment horizontal="center" vertical="center"/>
    </xf>
    <xf numFmtId="0" fontId="60" fillId="0" borderId="1" xfId="1" applyNumberFormat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60" fillId="0" borderId="1" xfId="2" applyNumberFormat="1" applyFont="1" applyBorder="1" applyAlignment="1">
      <alignment horizontal="center" vertical="center"/>
    </xf>
    <xf numFmtId="0" fontId="15" fillId="0" borderId="1" xfId="2" applyNumberFormat="1" applyFont="1" applyBorder="1" applyAlignment="1">
      <alignment horizontal="center" vertical="center"/>
    </xf>
    <xf numFmtId="164" fontId="64" fillId="6" borderId="0" xfId="2" applyFont="1" applyFill="1" applyBorder="1" applyAlignment="1">
      <alignment vertical="center"/>
    </xf>
    <xf numFmtId="165" fontId="86" fillId="6" borderId="0" xfId="2" applyNumberFormat="1" applyFont="1" applyFill="1" applyBorder="1" applyAlignment="1">
      <alignment horizontal="center" vertical="center"/>
    </xf>
    <xf numFmtId="164" fontId="87" fillId="6" borderId="0" xfId="2" applyFont="1" applyFill="1" applyBorder="1" applyAlignment="1">
      <alignment horizontal="center" vertical="center"/>
    </xf>
    <xf numFmtId="0" fontId="87" fillId="6" borderId="0" xfId="0" applyFont="1" applyFill="1" applyAlignment="1">
      <alignment horizontal="center" vertical="center"/>
    </xf>
    <xf numFmtId="0" fontId="85" fillId="6" borderId="0" xfId="0" applyFont="1" applyFill="1" applyAlignment="1">
      <alignment horizontal="center" vertical="center"/>
    </xf>
    <xf numFmtId="164" fontId="85" fillId="6" borderId="0" xfId="2" applyFont="1" applyFill="1" applyBorder="1" applyAlignment="1">
      <alignment horizontal="center" vertical="center"/>
    </xf>
    <xf numFmtId="164" fontId="87" fillId="7" borderId="0" xfId="2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8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vertical="center"/>
    </xf>
    <xf numFmtId="0" fontId="67" fillId="4" borderId="0" xfId="0" applyFont="1" applyFill="1" applyAlignment="1">
      <alignment vertical="center"/>
    </xf>
    <xf numFmtId="164" fontId="73" fillId="6" borderId="0" xfId="2" applyFont="1" applyFill="1" applyBorder="1" applyAlignment="1">
      <alignment vertical="center"/>
    </xf>
    <xf numFmtId="164" fontId="74" fillId="6" borderId="0" xfId="2" applyFont="1" applyFill="1" applyBorder="1" applyAlignment="1">
      <alignment vertical="center"/>
    </xf>
    <xf numFmtId="16" fontId="4" fillId="4" borderId="0" xfId="2" applyNumberFormat="1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center" vertical="center"/>
    </xf>
    <xf numFmtId="164" fontId="60" fillId="4" borderId="0" xfId="2" applyFont="1" applyFill="1" applyBorder="1" applyAlignment="1">
      <alignment horizontal="center" vertical="center"/>
    </xf>
    <xf numFmtId="0" fontId="10" fillId="4" borderId="0" xfId="2" applyNumberFormat="1" applyFont="1" applyFill="1" applyBorder="1" applyAlignment="1">
      <alignment vertical="center"/>
    </xf>
    <xf numFmtId="164" fontId="10" fillId="4" borderId="0" xfId="2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64" fontId="3" fillId="7" borderId="0" xfId="2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164" fontId="6" fillId="8" borderId="0" xfId="2" applyFont="1" applyFill="1" applyBorder="1" applyAlignment="1">
      <alignment vertical="center"/>
    </xf>
    <xf numFmtId="164" fontId="2" fillId="6" borderId="0" xfId="2" applyFill="1" applyBorder="1" applyAlignment="1">
      <alignment vertical="center"/>
    </xf>
    <xf numFmtId="164" fontId="2" fillId="6" borderId="0" xfId="2" applyFill="1" applyAlignment="1">
      <alignment vertical="center"/>
    </xf>
    <xf numFmtId="0" fontId="0" fillId="6" borderId="0" xfId="0" applyFill="1" applyAlignment="1">
      <alignment vertical="center"/>
    </xf>
    <xf numFmtId="0" fontId="14" fillId="8" borderId="0" xfId="2" applyNumberFormat="1" applyFont="1" applyFill="1" applyBorder="1" applyAlignment="1">
      <alignment horizontal="center" vertical="center"/>
    </xf>
    <xf numFmtId="2" fontId="5" fillId="8" borderId="0" xfId="2" applyNumberFormat="1" applyFont="1" applyFill="1" applyBorder="1" applyAlignment="1">
      <alignment horizontal="center" vertical="center"/>
    </xf>
    <xf numFmtId="164" fontId="7" fillId="4" borderId="0" xfId="2" applyFont="1" applyFill="1" applyBorder="1" applyAlignment="1">
      <alignment vertical="center"/>
    </xf>
    <xf numFmtId="0" fontId="8" fillId="4" borderId="0" xfId="2" applyNumberFormat="1" applyFont="1" applyFill="1" applyBorder="1" applyAlignment="1">
      <alignment vertical="center"/>
    </xf>
    <xf numFmtId="0" fontId="17" fillId="4" borderId="0" xfId="2" applyNumberFormat="1" applyFont="1" applyFill="1" applyBorder="1" applyAlignment="1">
      <alignment horizontal="center" vertical="center"/>
    </xf>
    <xf numFmtId="0" fontId="15" fillId="4" borderId="0" xfId="2" applyNumberFormat="1" applyFont="1" applyFill="1" applyBorder="1" applyAlignment="1">
      <alignment horizontal="center" vertical="center"/>
    </xf>
    <xf numFmtId="0" fontId="5" fillId="4" borderId="0" xfId="1" applyNumberFormat="1" applyFont="1" applyFill="1" applyBorder="1" applyAlignment="1">
      <alignment horizontal="center" vertical="center"/>
    </xf>
    <xf numFmtId="0" fontId="5" fillId="4" borderId="0" xfId="2" applyNumberFormat="1" applyFont="1" applyFill="1" applyBorder="1" applyAlignment="1">
      <alignment horizontal="center" vertical="center"/>
    </xf>
    <xf numFmtId="164" fontId="12" fillId="4" borderId="0" xfId="2" applyFont="1" applyFill="1" applyBorder="1" applyAlignment="1">
      <alignment vertical="center"/>
    </xf>
    <xf numFmtId="164" fontId="8" fillId="4" borderId="0" xfId="2" applyFont="1" applyFill="1" applyBorder="1" applyAlignment="1">
      <alignment vertical="center"/>
    </xf>
    <xf numFmtId="164" fontId="18" fillId="4" borderId="0" xfId="2" applyFont="1" applyFill="1" applyBorder="1" applyAlignment="1">
      <alignment vertical="center"/>
    </xf>
    <xf numFmtId="164" fontId="5" fillId="4" borderId="0" xfId="2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4" fontId="80" fillId="3" borderId="1" xfId="2" applyFont="1" applyFill="1" applyBorder="1" applyAlignment="1">
      <alignment vertical="center"/>
    </xf>
    <xf numFmtId="164" fontId="63" fillId="3" borderId="1" xfId="2" applyFont="1" applyFill="1" applyBorder="1" applyAlignment="1">
      <alignment horizontal="center" vertical="center"/>
    </xf>
    <xf numFmtId="164" fontId="80" fillId="3" borderId="1" xfId="2" applyFont="1" applyFill="1" applyBorder="1" applyAlignment="1">
      <alignment horizontal="center" vertical="center"/>
    </xf>
    <xf numFmtId="164" fontId="92" fillId="3" borderId="1" xfId="2" applyFont="1" applyFill="1" applyBorder="1" applyAlignment="1">
      <alignment horizontal="center" vertical="center"/>
    </xf>
    <xf numFmtId="0" fontId="60" fillId="0" borderId="1" xfId="2" applyNumberFormat="1" applyFont="1" applyBorder="1" applyAlignment="1">
      <alignment vertical="center"/>
    </xf>
    <xf numFmtId="2" fontId="5" fillId="0" borderId="1" xfId="1" applyNumberFormat="1" applyFont="1" applyFill="1" applyBorder="1" applyAlignment="1">
      <alignment horizontal="center" vertical="center"/>
    </xf>
    <xf numFmtId="0" fontId="17" fillId="0" borderId="1" xfId="2" applyNumberFormat="1" applyFont="1" applyBorder="1" applyAlignment="1">
      <alignment horizontal="center" vertical="center"/>
    </xf>
    <xf numFmtId="0" fontId="60" fillId="4" borderId="1" xfId="2" applyNumberFormat="1" applyFont="1" applyFill="1" applyBorder="1" applyAlignment="1">
      <alignment vertical="center"/>
    </xf>
    <xf numFmtId="0" fontId="17" fillId="4" borderId="1" xfId="2" applyNumberFormat="1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5" fillId="3" borderId="1" xfId="2" applyFont="1" applyFill="1" applyBorder="1" applyAlignment="1">
      <alignment vertical="center"/>
    </xf>
    <xf numFmtId="164" fontId="14" fillId="3" borderId="1" xfId="2" applyFont="1" applyFill="1" applyBorder="1" applyAlignment="1">
      <alignment horizontal="center" vertical="center"/>
    </xf>
    <xf numFmtId="164" fontId="5" fillId="3" borderId="1" xfId="2" applyFont="1" applyFill="1" applyBorder="1" applyAlignment="1">
      <alignment horizontal="center" vertical="center"/>
    </xf>
    <xf numFmtId="164" fontId="60" fillId="3" borderId="1" xfId="2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2" fontId="11" fillId="4" borderId="1" xfId="1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center"/>
    </xf>
    <xf numFmtId="0" fontId="60" fillId="4" borderId="1" xfId="1" applyNumberFormat="1" applyFont="1" applyFill="1" applyBorder="1" applyAlignment="1">
      <alignment horizontal="center" vertical="center"/>
    </xf>
    <xf numFmtId="164" fontId="75" fillId="7" borderId="0" xfId="2" applyFont="1" applyFill="1" applyBorder="1" applyAlignment="1">
      <alignment vertical="center"/>
    </xf>
    <xf numFmtId="164" fontId="76" fillId="8" borderId="0" xfId="2" applyFont="1" applyFill="1" applyBorder="1" applyAlignment="1">
      <alignment vertical="center"/>
    </xf>
    <xf numFmtId="164" fontId="77" fillId="6" borderId="0" xfId="2" applyFont="1" applyFill="1" applyBorder="1" applyAlignment="1">
      <alignment vertical="center"/>
    </xf>
    <xf numFmtId="164" fontId="77" fillId="6" borderId="0" xfId="2" applyFont="1" applyFill="1" applyAlignment="1">
      <alignment vertical="center"/>
    </xf>
    <xf numFmtId="0" fontId="8" fillId="8" borderId="0" xfId="2" applyNumberFormat="1" applyFont="1" applyFill="1" applyBorder="1" applyAlignment="1">
      <alignment vertical="center"/>
    </xf>
    <xf numFmtId="0" fontId="40" fillId="8" borderId="0" xfId="2" applyNumberFormat="1" applyFont="1" applyFill="1" applyBorder="1" applyAlignment="1">
      <alignment horizontal="center" vertical="center"/>
    </xf>
    <xf numFmtId="0" fontId="41" fillId="6" borderId="0" xfId="2" applyNumberFormat="1" applyFont="1" applyFill="1" applyBorder="1" applyAlignment="1">
      <alignment horizontal="center" vertical="center"/>
    </xf>
    <xf numFmtId="2" fontId="11" fillId="4" borderId="0" xfId="2" applyNumberFormat="1" applyFont="1" applyFill="1" applyBorder="1" applyAlignment="1">
      <alignment horizontal="center" vertical="center"/>
    </xf>
    <xf numFmtId="0" fontId="40" fillId="4" borderId="0" xfId="1" applyNumberFormat="1" applyFont="1" applyFill="1" applyBorder="1" applyAlignment="1">
      <alignment horizontal="center" vertical="center"/>
    </xf>
    <xf numFmtId="0" fontId="41" fillId="4" borderId="0" xfId="2" applyNumberFormat="1" applyFont="1" applyFill="1" applyBorder="1" applyAlignment="1">
      <alignment horizontal="center" vertical="center"/>
    </xf>
    <xf numFmtId="0" fontId="40" fillId="4" borderId="0" xfId="2" applyNumberFormat="1" applyFont="1" applyFill="1" applyBorder="1" applyAlignment="1">
      <alignment horizontal="center" vertical="center"/>
    </xf>
    <xf numFmtId="0" fontId="81" fillId="6" borderId="0" xfId="0" applyFont="1" applyFill="1" applyAlignment="1">
      <alignment vertical="center"/>
    </xf>
    <xf numFmtId="0" fontId="82" fillId="6" borderId="0" xfId="0" applyFont="1" applyFill="1" applyAlignment="1">
      <alignment vertical="center"/>
    </xf>
    <xf numFmtId="0" fontId="81" fillId="6" borderId="0" xfId="0" applyFont="1" applyFill="1" applyAlignment="1">
      <alignment horizontal="center" vertical="center"/>
    </xf>
    <xf numFmtId="0" fontId="8" fillId="6" borderId="0" xfId="2" applyNumberFormat="1" applyFont="1" applyFill="1" applyBorder="1" applyAlignment="1">
      <alignment vertical="center"/>
    </xf>
    <xf numFmtId="0" fontId="15" fillId="6" borderId="0" xfId="2" applyNumberFormat="1" applyFont="1" applyFill="1" applyBorder="1" applyAlignment="1">
      <alignment horizontal="center" vertical="center"/>
    </xf>
    <xf numFmtId="0" fontId="17" fillId="6" borderId="0" xfId="2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64" fontId="17" fillId="4" borderId="0" xfId="2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164" fontId="4" fillId="10" borderId="0" xfId="2" applyFont="1" applyFill="1" applyBorder="1" applyAlignment="1">
      <alignment vertical="center"/>
    </xf>
    <xf numFmtId="164" fontId="16" fillId="10" borderId="0" xfId="2" applyFont="1" applyFill="1" applyBorder="1" applyAlignment="1">
      <alignment horizontal="center" vertical="center"/>
    </xf>
    <xf numFmtId="164" fontId="5" fillId="10" borderId="0" xfId="2" applyFont="1" applyFill="1" applyBorder="1" applyAlignment="1">
      <alignment horizontal="center" vertical="center"/>
    </xf>
    <xf numFmtId="164" fontId="6" fillId="10" borderId="0" xfId="2" applyFont="1" applyFill="1" applyBorder="1" applyAlignment="1">
      <alignment horizontal="center" vertical="center"/>
    </xf>
    <xf numFmtId="164" fontId="5" fillId="2" borderId="1" xfId="2" applyFont="1" applyFill="1" applyBorder="1" applyAlignment="1">
      <alignment vertical="center"/>
    </xf>
    <xf numFmtId="165" fontId="86" fillId="0" borderId="1" xfId="2" applyNumberFormat="1" applyFont="1" applyBorder="1" applyAlignment="1">
      <alignment horizontal="center" vertical="center"/>
    </xf>
    <xf numFmtId="164" fontId="36" fillId="6" borderId="0" xfId="2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165" fontId="27" fillId="8" borderId="0" xfId="2" applyNumberFormat="1" applyFont="1" applyFill="1" applyBorder="1" applyAlignment="1">
      <alignment vertical="center"/>
    </xf>
    <xf numFmtId="165" fontId="27" fillId="10" borderId="0" xfId="2" applyNumberFormat="1" applyFont="1" applyFill="1" applyBorder="1" applyAlignment="1">
      <alignment vertical="center"/>
    </xf>
    <xf numFmtId="164" fontId="28" fillId="4" borderId="0" xfId="2" applyFont="1" applyFill="1" applyAlignment="1">
      <alignment vertical="center"/>
    </xf>
    <xf numFmtId="164" fontId="83" fillId="6" borderId="0" xfId="2" applyFont="1" applyFill="1" applyBorder="1" applyAlignment="1">
      <alignment vertical="center"/>
    </xf>
    <xf numFmtId="164" fontId="90" fillId="2" borderId="1" xfId="2" applyFont="1" applyFill="1" applyBorder="1" applyAlignment="1">
      <alignment horizontal="center" vertical="center"/>
    </xf>
    <xf numFmtId="165" fontId="91" fillId="2" borderId="1" xfId="2" applyNumberFormat="1" applyFont="1" applyFill="1" applyBorder="1" applyAlignment="1">
      <alignment horizontal="center" vertical="center"/>
    </xf>
    <xf numFmtId="167" fontId="31" fillId="4" borderId="0" xfId="0" applyNumberFormat="1" applyFont="1" applyFill="1" applyAlignment="1">
      <alignment vertical="center"/>
    </xf>
    <xf numFmtId="164" fontId="2" fillId="4" borderId="0" xfId="2" applyFill="1" applyAlignment="1">
      <alignment vertical="center"/>
    </xf>
    <xf numFmtId="167" fontId="2" fillId="4" borderId="0" xfId="0" applyNumberFormat="1" applyFont="1" applyFill="1" applyAlignment="1">
      <alignment vertical="center"/>
    </xf>
    <xf numFmtId="165" fontId="30" fillId="6" borderId="0" xfId="2" applyNumberFormat="1" applyFont="1" applyFill="1" applyAlignment="1">
      <alignment vertical="center"/>
    </xf>
    <xf numFmtId="0" fontId="34" fillId="4" borderId="0" xfId="0" applyFont="1" applyFill="1" applyAlignment="1">
      <alignment vertical="center"/>
    </xf>
    <xf numFmtId="165" fontId="30" fillId="4" borderId="0" xfId="2" applyNumberFormat="1" applyFont="1" applyFill="1" applyAlignment="1">
      <alignment vertical="center"/>
    </xf>
    <xf numFmtId="0" fontId="84" fillId="6" borderId="0" xfId="0" applyFont="1" applyFill="1" applyAlignment="1">
      <alignment vertical="center"/>
    </xf>
    <xf numFmtId="164" fontId="25" fillId="6" borderId="0" xfId="2" applyFont="1" applyFill="1" applyAlignment="1">
      <alignment vertical="center"/>
    </xf>
    <xf numFmtId="164" fontId="23" fillId="6" borderId="0" xfId="2" applyFont="1" applyFill="1" applyAlignment="1">
      <alignment vertical="center"/>
    </xf>
    <xf numFmtId="0" fontId="7" fillId="4" borderId="0" xfId="0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6" fontId="24" fillId="4" borderId="0" xfId="2" applyNumberFormat="1" applyFont="1" applyFill="1" applyBorder="1" applyAlignment="1">
      <alignment vertical="center"/>
    </xf>
    <xf numFmtId="164" fontId="32" fillId="4" borderId="0" xfId="2" applyFont="1" applyFill="1" applyBorder="1" applyAlignment="1">
      <alignment vertical="center"/>
    </xf>
    <xf numFmtId="0" fontId="32" fillId="4" borderId="0" xfId="0" applyFont="1" applyFill="1" applyAlignment="1">
      <alignment vertical="center"/>
    </xf>
    <xf numFmtId="0" fontId="35" fillId="4" borderId="0" xfId="0" applyFont="1" applyFill="1" applyAlignment="1">
      <alignment vertical="center"/>
    </xf>
    <xf numFmtId="0" fontId="33" fillId="4" borderId="0" xfId="0" applyFont="1" applyFill="1" applyAlignment="1">
      <alignment vertical="center"/>
    </xf>
    <xf numFmtId="164" fontId="33" fillId="4" borderId="0" xfId="2" applyFont="1" applyFill="1" applyBorder="1" applyAlignment="1">
      <alignment vertical="center"/>
    </xf>
    <xf numFmtId="164" fontId="23" fillId="4" borderId="0" xfId="2" applyFont="1" applyFill="1" applyAlignment="1">
      <alignment vertical="center"/>
    </xf>
    <xf numFmtId="15" fontId="29" fillId="4" borderId="0" xfId="0" applyNumberFormat="1" applyFont="1" applyFill="1" applyAlignment="1">
      <alignment vertical="center"/>
    </xf>
    <xf numFmtId="0" fontId="32" fillId="4" borderId="0" xfId="2" applyNumberFormat="1" applyFont="1" applyFill="1" applyBorder="1" applyAlignment="1">
      <alignment horizontal="center" vertical="center"/>
    </xf>
    <xf numFmtId="164" fontId="32" fillId="4" borderId="0" xfId="2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164" fontId="33" fillId="4" borderId="0" xfId="2" applyFont="1" applyFill="1" applyBorder="1" applyAlignment="1">
      <alignment horizontal="center" vertical="center"/>
    </xf>
    <xf numFmtId="164" fontId="32" fillId="16" borderId="0" xfId="2" applyFont="1" applyFill="1" applyBorder="1" applyAlignment="1">
      <alignment horizontal="center" vertical="center"/>
    </xf>
    <xf numFmtId="165" fontId="11" fillId="4" borderId="0" xfId="2" applyNumberFormat="1" applyFont="1" applyFill="1" applyBorder="1" applyAlignment="1">
      <alignment horizontal="center" vertical="center"/>
    </xf>
    <xf numFmtId="164" fontId="25" fillId="4" borderId="0" xfId="2" applyFont="1" applyFill="1" applyAlignment="1">
      <alignment vertical="center"/>
    </xf>
    <xf numFmtId="164" fontId="25" fillId="4" borderId="0" xfId="2" applyFont="1" applyFill="1" applyBorder="1" applyAlignment="1">
      <alignment vertical="center"/>
    </xf>
    <xf numFmtId="15" fontId="95" fillId="0" borderId="1" xfId="0" applyNumberFormat="1" applyFont="1" applyBorder="1" applyAlignment="1">
      <alignment horizontal="center" vertical="center"/>
    </xf>
    <xf numFmtId="166" fontId="95" fillId="0" borderId="1" xfId="2" applyNumberFormat="1" applyFont="1" applyBorder="1" applyAlignment="1">
      <alignment horizontal="center" vertical="center"/>
    </xf>
    <xf numFmtId="0" fontId="89" fillId="0" borderId="1" xfId="2" applyNumberFormat="1" applyFont="1" applyBorder="1" applyAlignment="1">
      <alignment horizontal="center" vertical="center"/>
    </xf>
    <xf numFmtId="164" fontId="89" fillId="0" borderId="1" xfId="2" applyFont="1" applyBorder="1" applyAlignment="1">
      <alignment horizontal="center" vertical="center"/>
    </xf>
    <xf numFmtId="0" fontId="89" fillId="4" borderId="1" xfId="2" applyNumberFormat="1" applyFont="1" applyFill="1" applyBorder="1" applyAlignment="1">
      <alignment horizontal="center" vertical="center"/>
    </xf>
    <xf numFmtId="164" fontId="89" fillId="4" borderId="1" xfId="2" applyFont="1" applyFill="1" applyBorder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4" borderId="1" xfId="0" applyFont="1" applyFill="1" applyBorder="1" applyAlignment="1">
      <alignment horizontal="center" vertical="center"/>
    </xf>
    <xf numFmtId="164" fontId="96" fillId="16" borderId="1" xfId="2" applyFont="1" applyFill="1" applyBorder="1" applyAlignment="1">
      <alignment horizontal="center" vertical="center"/>
    </xf>
    <xf numFmtId="168" fontId="89" fillId="0" borderId="1" xfId="2" applyNumberFormat="1" applyFont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43" fillId="7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2" fillId="6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>
      <alignment vertical="center"/>
    </xf>
    <xf numFmtId="164" fontId="45" fillId="4" borderId="0" xfId="2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67" fillId="4" borderId="9" xfId="0" applyFont="1" applyFill="1" applyBorder="1" applyAlignment="1">
      <alignment vertical="center"/>
    </xf>
    <xf numFmtId="0" fontId="60" fillId="4" borderId="1" xfId="2" applyNumberFormat="1" applyFont="1" applyFill="1" applyBorder="1" applyAlignment="1">
      <alignment horizontal="left" vertical="center"/>
    </xf>
    <xf numFmtId="2" fontId="15" fillId="4" borderId="1" xfId="2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left" vertical="center"/>
    </xf>
    <xf numFmtId="2" fontId="14" fillId="10" borderId="1" xfId="2" applyNumberFormat="1" applyFont="1" applyFill="1" applyBorder="1" applyAlignment="1">
      <alignment horizontal="center" vertical="center"/>
    </xf>
    <xf numFmtId="0" fontId="8" fillId="4" borderId="5" xfId="2" applyNumberFormat="1" applyFont="1" applyFill="1" applyBorder="1" applyAlignment="1">
      <alignment vertical="center"/>
    </xf>
    <xf numFmtId="0" fontId="15" fillId="4" borderId="14" xfId="2" applyNumberFormat="1" applyFont="1" applyFill="1" applyBorder="1" applyAlignment="1">
      <alignment horizontal="center" vertical="center"/>
    </xf>
    <xf numFmtId="0" fontId="17" fillId="4" borderId="1" xfId="2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60" fillId="10" borderId="1" xfId="2" applyNumberFormat="1" applyFont="1" applyFill="1" applyBorder="1" applyAlignment="1">
      <alignment horizontal="left" vertical="center"/>
    </xf>
    <xf numFmtId="2" fontId="15" fillId="10" borderId="1" xfId="2" applyNumberFormat="1" applyFont="1" applyFill="1" applyBorder="1" applyAlignment="1">
      <alignment horizontal="center" vertical="center"/>
    </xf>
    <xf numFmtId="164" fontId="94" fillId="12" borderId="6" xfId="2" applyFont="1" applyFill="1" applyBorder="1" applyAlignment="1">
      <alignment vertical="center"/>
    </xf>
    <xf numFmtId="164" fontId="94" fillId="13" borderId="7" xfId="2" applyFont="1" applyFill="1" applyBorder="1" applyAlignment="1">
      <alignment horizontal="center" vertical="center"/>
    </xf>
    <xf numFmtId="164" fontId="94" fillId="14" borderId="7" xfId="2" applyFont="1" applyFill="1" applyBorder="1" applyAlignment="1">
      <alignment vertical="center"/>
    </xf>
    <xf numFmtId="164" fontId="94" fillId="12" borderId="7" xfId="2" applyFont="1" applyFill="1" applyBorder="1" applyAlignment="1">
      <alignment vertical="center"/>
    </xf>
    <xf numFmtId="164" fontId="94" fillId="14" borderId="8" xfId="2" applyFont="1" applyFill="1" applyBorder="1" applyAlignment="1">
      <alignment vertical="center"/>
    </xf>
    <xf numFmtId="0" fontId="4" fillId="4" borderId="6" xfId="2" applyNumberFormat="1" applyFont="1" applyFill="1" applyBorder="1" applyAlignment="1">
      <alignment vertical="center"/>
    </xf>
    <xf numFmtId="16" fontId="4" fillId="4" borderId="7" xfId="2" applyNumberFormat="1" applyFont="1" applyFill="1" applyBorder="1" applyAlignment="1">
      <alignment horizontal="center" vertical="center"/>
    </xf>
    <xf numFmtId="0" fontId="60" fillId="4" borderId="7" xfId="2" applyNumberFormat="1" applyFont="1" applyFill="1" applyBorder="1" applyAlignment="1">
      <alignment horizontal="center" vertical="center"/>
    </xf>
    <xf numFmtId="0" fontId="14" fillId="4" borderId="7" xfId="2" applyNumberFormat="1" applyFont="1" applyFill="1" applyBorder="1" applyAlignment="1">
      <alignment horizontal="center" vertical="center"/>
    </xf>
    <xf numFmtId="0" fontId="10" fillId="4" borderId="7" xfId="2" applyNumberFormat="1" applyFont="1" applyFill="1" applyBorder="1" applyAlignment="1">
      <alignment horizontal="center" vertical="center"/>
    </xf>
    <xf numFmtId="0" fontId="14" fillId="4" borderId="8" xfId="2" applyNumberFormat="1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vertical="center"/>
    </xf>
    <xf numFmtId="0" fontId="14" fillId="4" borderId="3" xfId="2" applyNumberFormat="1" applyFont="1" applyFill="1" applyBorder="1" applyAlignment="1">
      <alignment horizontal="center" vertical="center"/>
    </xf>
    <xf numFmtId="164" fontId="4" fillId="4" borderId="9" xfId="2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58" fillId="4" borderId="9" xfId="0" applyFont="1" applyFill="1" applyBorder="1" applyAlignment="1">
      <alignment vertical="center"/>
    </xf>
    <xf numFmtId="16" fontId="58" fillId="4" borderId="0" xfId="0" applyNumberFormat="1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16" fontId="4" fillId="4" borderId="2" xfId="2" applyNumberFormat="1" applyFont="1" applyFill="1" applyBorder="1" applyAlignment="1">
      <alignment horizontal="center" vertical="center"/>
    </xf>
    <xf numFmtId="0" fontId="14" fillId="4" borderId="2" xfId="2" applyNumberFormat="1" applyFont="1" applyFill="1" applyBorder="1" applyAlignment="1">
      <alignment horizontal="center" vertical="center"/>
    </xf>
    <xf numFmtId="0" fontId="14" fillId="4" borderId="14" xfId="2" applyNumberFormat="1" applyFont="1" applyFill="1" applyBorder="1" applyAlignment="1">
      <alignment horizontal="center" vertical="center"/>
    </xf>
    <xf numFmtId="164" fontId="14" fillId="8" borderId="4" xfId="2" applyFont="1" applyFill="1" applyBorder="1" applyAlignment="1">
      <alignment horizontal="center" vertical="center"/>
    </xf>
    <xf numFmtId="164" fontId="5" fillId="8" borderId="4" xfId="2" applyFont="1" applyFill="1" applyBorder="1" applyAlignment="1">
      <alignment vertical="center"/>
    </xf>
    <xf numFmtId="164" fontId="4" fillId="11" borderId="6" xfId="2" applyFont="1" applyFill="1" applyBorder="1" applyAlignment="1">
      <alignment horizontal="center"/>
    </xf>
    <xf numFmtId="164" fontId="4" fillId="11" borderId="7" xfId="2" applyFont="1" applyFill="1" applyBorder="1" applyAlignment="1">
      <alignment horizontal="center"/>
    </xf>
    <xf numFmtId="164" fontId="4" fillId="11" borderId="8" xfId="2" applyFont="1" applyFill="1" applyBorder="1" applyAlignment="1">
      <alignment horizontal="center"/>
    </xf>
    <xf numFmtId="2" fontId="5" fillId="4" borderId="7" xfId="1" applyNumberFormat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4" borderId="9" xfId="2" applyNumberFormat="1" applyFont="1" applyFill="1" applyBorder="1" applyAlignment="1">
      <alignment horizontal="left" vertical="center"/>
    </xf>
    <xf numFmtId="164" fontId="17" fillId="4" borderId="15" xfId="2" applyFont="1" applyFill="1" applyBorder="1" applyAlignment="1">
      <alignment horizontal="center"/>
    </xf>
    <xf numFmtId="0" fontId="10" fillId="0" borderId="1" xfId="2" applyNumberFormat="1" applyFont="1" applyBorder="1" applyAlignment="1">
      <alignment horizontal="center" vertical="center"/>
    </xf>
    <xf numFmtId="0" fontId="5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54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horizontal="center" vertical="center"/>
    </xf>
    <xf numFmtId="0" fontId="55" fillId="6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6" fontId="95" fillId="6" borderId="0" xfId="2" applyNumberFormat="1" applyFont="1" applyFill="1" applyBorder="1" applyAlignment="1">
      <alignment horizontal="center" vertical="center"/>
    </xf>
    <xf numFmtId="15" fontId="95" fillId="6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4" fontId="17" fillId="4" borderId="4" xfId="2" applyFont="1" applyFill="1" applyBorder="1" applyAlignment="1">
      <alignment horizontal="center"/>
    </xf>
    <xf numFmtId="0" fontId="4" fillId="4" borderId="6" xfId="2" applyNumberFormat="1" applyFont="1" applyFill="1" applyBorder="1" applyAlignment="1">
      <alignment horizontal="left" vertical="center"/>
    </xf>
    <xf numFmtId="0" fontId="67" fillId="4" borderId="6" xfId="0" applyFont="1" applyFill="1" applyBorder="1" applyAlignment="1">
      <alignment vertical="center"/>
    </xf>
    <xf numFmtId="0" fontId="67" fillId="4" borderId="7" xfId="0" applyFont="1" applyFill="1" applyBorder="1" applyAlignment="1">
      <alignment vertical="center"/>
    </xf>
    <xf numFmtId="0" fontId="78" fillId="4" borderId="7" xfId="0" applyFont="1" applyFill="1" applyBorder="1" applyAlignment="1">
      <alignment horizontal="center" vertical="center"/>
    </xf>
    <xf numFmtId="0" fontId="79" fillId="4" borderId="7" xfId="0" applyFont="1" applyFill="1" applyBorder="1" applyAlignment="1">
      <alignment horizontal="center" vertical="center"/>
    </xf>
    <xf numFmtId="0" fontId="67" fillId="4" borderId="7" xfId="0" applyFont="1" applyFill="1" applyBorder="1" applyAlignment="1">
      <alignment horizontal="center" vertical="center"/>
    </xf>
    <xf numFmtId="0" fontId="67" fillId="4" borderId="8" xfId="0" applyFont="1" applyFill="1" applyBorder="1" applyAlignment="1">
      <alignment horizontal="center" vertical="center"/>
    </xf>
    <xf numFmtId="0" fontId="80" fillId="4" borderId="0" xfId="0" applyFont="1" applyFill="1" applyAlignment="1">
      <alignment vertical="center"/>
    </xf>
    <xf numFmtId="0" fontId="78" fillId="4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67" fillId="4" borderId="9" xfId="0" applyFont="1" applyFill="1" applyBorder="1" applyAlignment="1">
      <alignment horizontal="center" vertical="center"/>
    </xf>
    <xf numFmtId="0" fontId="66" fillId="4" borderId="0" xfId="0" applyFont="1" applyFill="1" applyAlignment="1">
      <alignment vertical="center"/>
    </xf>
    <xf numFmtId="0" fontId="63" fillId="4" borderId="0" xfId="0" applyFont="1" applyFill="1" applyAlignment="1">
      <alignment horizontal="center" vertical="center"/>
    </xf>
    <xf numFmtId="0" fontId="80" fillId="4" borderId="0" xfId="0" applyFont="1" applyFill="1" applyAlignment="1">
      <alignment horizontal="center" vertical="center"/>
    </xf>
    <xf numFmtId="0" fontId="66" fillId="4" borderId="1" xfId="0" applyFont="1" applyFill="1" applyBorder="1" applyAlignment="1">
      <alignment horizontal="center" vertical="center"/>
    </xf>
    <xf numFmtId="0" fontId="66" fillId="4" borderId="3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4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7" fillId="0" borderId="0" xfId="0" applyFont="1"/>
    <xf numFmtId="0" fontId="58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2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vertical="center"/>
    </xf>
    <xf numFmtId="2" fontId="67" fillId="0" borderId="0" xfId="0" applyNumberFormat="1" applyFont="1" applyAlignment="1">
      <alignment horizontal="center"/>
    </xf>
    <xf numFmtId="1" fontId="67" fillId="0" borderId="0" xfId="0" applyNumberFormat="1" applyFont="1" applyAlignment="1">
      <alignment horizontal="center"/>
    </xf>
    <xf numFmtId="0" fontId="97" fillId="0" borderId="0" xfId="0" applyFont="1"/>
    <xf numFmtId="0" fontId="98" fillId="0" borderId="0" xfId="0" applyFont="1"/>
    <xf numFmtId="0" fontId="7" fillId="10" borderId="0" xfId="0" applyFont="1" applyFill="1" applyAlignment="1">
      <alignment vertical="center"/>
    </xf>
    <xf numFmtId="16" fontId="79" fillId="4" borderId="16" xfId="0" applyNumberFormat="1" applyFont="1" applyFill="1" applyBorder="1" applyAlignment="1">
      <alignment vertical="center"/>
    </xf>
    <xf numFmtId="2" fontId="69" fillId="0" borderId="0" xfId="0" applyNumberFormat="1" applyFont="1" applyAlignment="1">
      <alignment horizontal="center"/>
    </xf>
    <xf numFmtId="0" fontId="99" fillId="0" borderId="0" xfId="0" applyFont="1"/>
    <xf numFmtId="0" fontId="69" fillId="0" borderId="0" xfId="0" applyFont="1" applyAlignment="1">
      <alignment horizontal="center"/>
    </xf>
    <xf numFmtId="0" fontId="92" fillId="4" borderId="9" xfId="0" applyFont="1" applyFill="1" applyBorder="1" applyAlignment="1">
      <alignment vertical="center"/>
    </xf>
    <xf numFmtId="0" fontId="58" fillId="4" borderId="9" xfId="0" applyFont="1" applyFill="1" applyBorder="1"/>
    <xf numFmtId="1" fontId="66" fillId="0" borderId="0" xfId="0" applyNumberFormat="1" applyFont="1" applyAlignment="1">
      <alignment horizontal="center"/>
    </xf>
    <xf numFmtId="2" fontId="66" fillId="0" borderId="0" xfId="0" applyNumberFormat="1" applyFont="1" applyAlignment="1">
      <alignment horizontal="center"/>
    </xf>
    <xf numFmtId="0" fontId="83" fillId="0" borderId="0" xfId="0" applyFont="1" applyAlignment="1">
      <alignment horizontal="center"/>
    </xf>
    <xf numFmtId="1" fontId="10" fillId="0" borderId="1" xfId="2" applyNumberFormat="1" applyFont="1" applyBorder="1" applyAlignment="1">
      <alignment horizontal="center" vertical="center"/>
    </xf>
    <xf numFmtId="0" fontId="43" fillId="16" borderId="1" xfId="0" applyFont="1" applyFill="1" applyBorder="1" applyAlignment="1">
      <alignment horizontal="center" vertical="center"/>
    </xf>
    <xf numFmtId="0" fontId="92" fillId="4" borderId="6" xfId="0" applyFont="1" applyFill="1" applyBorder="1" applyAlignment="1">
      <alignment horizontal="left" vertical="center"/>
    </xf>
    <xf numFmtId="0" fontId="46" fillId="4" borderId="0" xfId="0" applyFont="1" applyFill="1" applyAlignment="1">
      <alignment vertical="center"/>
    </xf>
    <xf numFmtId="0" fontId="92" fillId="4" borderId="9" xfId="0" applyFont="1" applyFill="1" applyBorder="1" applyAlignment="1">
      <alignment horizontal="left" vertical="center"/>
    </xf>
    <xf numFmtId="0" fontId="93" fillId="6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164" fontId="60" fillId="10" borderId="1" xfId="2" applyFont="1" applyFill="1" applyBorder="1" applyAlignment="1">
      <alignment vertical="center"/>
    </xf>
    <xf numFmtId="164" fontId="100" fillId="10" borderId="1" xfId="2" applyFont="1" applyFill="1" applyBorder="1" applyAlignment="1">
      <alignment horizontal="center" vertical="center"/>
    </xf>
    <xf numFmtId="0" fontId="60" fillId="0" borderId="0" xfId="2" applyNumberFormat="1" applyFont="1" applyBorder="1" applyAlignment="1">
      <alignment vertical="center"/>
    </xf>
    <xf numFmtId="164" fontId="7" fillId="10" borderId="0" xfId="2" applyFont="1" applyFill="1" applyBorder="1" applyAlignment="1">
      <alignment vertical="center"/>
    </xf>
    <xf numFmtId="164" fontId="60" fillId="4" borderId="0" xfId="2" applyFont="1" applyFill="1" applyBorder="1" applyAlignment="1">
      <alignment vertical="center"/>
    </xf>
    <xf numFmtId="164" fontId="5" fillId="10" borderId="0" xfId="2" applyFont="1" applyFill="1" applyBorder="1" applyAlignment="1">
      <alignment vertical="center"/>
    </xf>
    <xf numFmtId="166" fontId="95" fillId="4" borderId="0" xfId="2" applyNumberFormat="1" applyFont="1" applyFill="1" applyBorder="1" applyAlignment="1">
      <alignment horizontal="center" vertical="center"/>
    </xf>
    <xf numFmtId="15" fontId="95" fillId="4" borderId="0" xfId="0" applyNumberFormat="1" applyFont="1" applyFill="1" applyAlignment="1">
      <alignment horizontal="center" vertical="center"/>
    </xf>
    <xf numFmtId="164" fontId="89" fillId="4" borderId="0" xfId="2" applyFont="1" applyFill="1" applyBorder="1" applyAlignment="1">
      <alignment horizontal="center" vertical="center"/>
    </xf>
    <xf numFmtId="164" fontId="90" fillId="10" borderId="0" xfId="2" applyFont="1" applyFill="1" applyBorder="1" applyAlignment="1">
      <alignment horizontal="center" vertical="center"/>
    </xf>
    <xf numFmtId="165" fontId="91" fillId="10" borderId="0" xfId="2" applyNumberFormat="1" applyFont="1" applyFill="1" applyBorder="1" applyAlignment="1">
      <alignment horizontal="center" vertical="center"/>
    </xf>
    <xf numFmtId="0" fontId="102" fillId="4" borderId="0" xfId="0" applyFont="1" applyFill="1" applyAlignment="1">
      <alignment vertical="center"/>
    </xf>
    <xf numFmtId="164" fontId="57" fillId="8" borderId="0" xfId="2" applyFont="1" applyFill="1" applyBorder="1" applyAlignment="1">
      <alignment vertical="center"/>
    </xf>
    <xf numFmtId="164" fontId="14" fillId="8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 vertical="center"/>
    </xf>
    <xf numFmtId="164" fontId="17" fillId="8" borderId="0" xfId="2" applyFont="1" applyFill="1" applyBorder="1" applyAlignment="1">
      <alignment horizontal="center" vertical="center"/>
    </xf>
    <xf numFmtId="0" fontId="60" fillId="4" borderId="0" xfId="2" applyNumberFormat="1" applyFont="1" applyFill="1" applyBorder="1" applyAlignment="1">
      <alignment horizontal="left" vertical="center"/>
    </xf>
    <xf numFmtId="2" fontId="14" fillId="10" borderId="0" xfId="2" applyNumberFormat="1" applyFont="1" applyFill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1" fontId="89" fillId="0" borderId="1" xfId="2" applyNumberFormat="1" applyFont="1" applyBorder="1" applyAlignment="1">
      <alignment horizontal="center" vertical="center"/>
    </xf>
    <xf numFmtId="166" fontId="95" fillId="0" borderId="16" xfId="2" applyNumberFormat="1" applyFont="1" applyBorder="1" applyAlignment="1">
      <alignment horizontal="center" vertical="center"/>
    </xf>
    <xf numFmtId="0" fontId="65" fillId="0" borderId="1" xfId="2" applyNumberFormat="1" applyFont="1" applyBorder="1" applyAlignment="1">
      <alignment horizontal="center" vertical="center"/>
    </xf>
    <xf numFmtId="164" fontId="4" fillId="4" borderId="5" xfId="2" applyFont="1" applyFill="1" applyBorder="1" applyAlignment="1">
      <alignment vertical="center"/>
    </xf>
    <xf numFmtId="164" fontId="60" fillId="4" borderId="2" xfId="2" applyFont="1" applyFill="1" applyBorder="1" applyAlignment="1">
      <alignment horizontal="center" vertical="center"/>
    </xf>
    <xf numFmtId="164" fontId="10" fillId="4" borderId="2" xfId="2" applyFont="1" applyFill="1" applyBorder="1" applyAlignment="1">
      <alignment vertical="center"/>
    </xf>
    <xf numFmtId="0" fontId="4" fillId="4" borderId="9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60" fillId="0" borderId="0" xfId="0" applyFont="1" applyAlignment="1">
      <alignment vertical="center"/>
    </xf>
    <xf numFmtId="2" fontId="15" fillId="4" borderId="0" xfId="2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2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/>
    </xf>
    <xf numFmtId="0" fontId="62" fillId="4" borderId="7" xfId="0" applyFont="1" applyFill="1" applyBorder="1" applyAlignment="1">
      <alignment horizontal="center" vertical="center"/>
    </xf>
    <xf numFmtId="0" fontId="12" fillId="6" borderId="0" xfId="2" applyNumberFormat="1" applyFont="1" applyFill="1" applyBorder="1" applyAlignment="1">
      <alignment vertical="center"/>
    </xf>
    <xf numFmtId="2" fontId="10" fillId="6" borderId="0" xfId="2" applyNumberFormat="1" applyFont="1" applyFill="1" applyBorder="1" applyAlignment="1">
      <alignment vertical="center"/>
    </xf>
    <xf numFmtId="0" fontId="7" fillId="6" borderId="0" xfId="2" applyNumberFormat="1" applyFont="1" applyFill="1" applyBorder="1" applyAlignment="1">
      <alignment vertical="center"/>
    </xf>
    <xf numFmtId="0" fontId="17" fillId="6" borderId="0" xfId="2" applyNumberFormat="1" applyFont="1" applyFill="1" applyBorder="1" applyAlignment="1">
      <alignment vertical="center"/>
    </xf>
    <xf numFmtId="164" fontId="68" fillId="7" borderId="0" xfId="2" applyFont="1" applyFill="1" applyBorder="1" applyAlignment="1">
      <alignment horizontal="center" vertical="center"/>
    </xf>
    <xf numFmtId="164" fontId="5" fillId="8" borderId="0" xfId="2" applyFont="1" applyFill="1" applyBorder="1" applyAlignment="1">
      <alignment horizontal="center"/>
    </xf>
    <xf numFmtId="16" fontId="79" fillId="4" borderId="1" xfId="0" applyNumberFormat="1" applyFont="1" applyFill="1" applyBorder="1" applyAlignment="1">
      <alignment horizontal="center" vertical="center"/>
    </xf>
    <xf numFmtId="0" fontId="8" fillId="4" borderId="9" xfId="2" applyNumberFormat="1" applyFont="1" applyFill="1" applyBorder="1" applyAlignment="1">
      <alignment horizontal="center" vertical="center"/>
    </xf>
    <xf numFmtId="0" fontId="8" fillId="4" borderId="3" xfId="2" applyNumberFormat="1" applyFont="1" applyFill="1" applyBorder="1" applyAlignment="1">
      <alignment horizontal="center" vertical="center"/>
    </xf>
    <xf numFmtId="0" fontId="7" fillId="4" borderId="9" xfId="2" applyNumberFormat="1" applyFont="1" applyFill="1" applyBorder="1" applyAlignment="1">
      <alignment horizontal="center" vertical="center"/>
    </xf>
    <xf numFmtId="0" fontId="7" fillId="4" borderId="3" xfId="2" applyNumberFormat="1" applyFont="1" applyFill="1" applyBorder="1" applyAlignment="1">
      <alignment horizontal="center" vertical="center"/>
    </xf>
    <xf numFmtId="164" fontId="7" fillId="10" borderId="0" xfId="2" applyFont="1" applyFill="1" applyBorder="1" applyAlignment="1">
      <alignment vertical="center"/>
    </xf>
    <xf numFmtId="164" fontId="89" fillId="2" borderId="10" xfId="2" applyFont="1" applyFill="1" applyBorder="1" applyAlignment="1">
      <alignment horizontal="center" vertical="center"/>
    </xf>
    <xf numFmtId="164" fontId="89" fillId="2" borderId="11" xfId="2" applyFont="1" applyFill="1" applyBorder="1" applyAlignment="1">
      <alignment horizontal="center" vertical="center"/>
    </xf>
    <xf numFmtId="164" fontId="26" fillId="10" borderId="0" xfId="2" applyFont="1" applyFill="1" applyBorder="1" applyAlignment="1">
      <alignment horizontal="center" vertical="center"/>
    </xf>
    <xf numFmtId="164" fontId="89" fillId="2" borderId="12" xfId="2" applyFont="1" applyFill="1" applyBorder="1" applyAlignment="1">
      <alignment horizontal="center" vertical="center"/>
    </xf>
    <xf numFmtId="164" fontId="89" fillId="2" borderId="13" xfId="2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0" fillId="17" borderId="0" xfId="0" applyFill="1" applyAlignment="1">
      <alignment vertical="center"/>
    </xf>
    <xf numFmtId="0" fontId="42" fillId="18" borderId="6" xfId="0" applyFont="1" applyFill="1" applyBorder="1" applyAlignment="1">
      <alignment horizontal="center" vertical="center"/>
    </xf>
    <xf numFmtId="0" fontId="42" fillId="18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</cellXfs>
  <cellStyles count="3">
    <cellStyle name="Excel Built-in Normal" xfId="2" xr:uid="{00000000-0005-0000-0000-000000000000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0F06BA"/>
      <color rgb="FF92D050"/>
      <color rgb="FF33CC33"/>
      <color rgb="FF66FF33"/>
      <color rgb="FF66FF66"/>
      <color rgb="FF00CC00"/>
      <color rgb="FF00FF00"/>
      <color rgb="FF6699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85725</xdr:colOff>
      <xdr:row>0</xdr:row>
      <xdr:rowOff>0</xdr:rowOff>
    </xdr:from>
    <xdr:ext cx="2971800" cy="1876424"/>
    <xdr:sp macro="" textlink="">
      <xdr:nvSpPr>
        <xdr:cNvPr id="8" name="Tekstvak 7">
          <a:extLst>
            <a:ext uri="{FF2B5EF4-FFF2-40B4-BE49-F238E27FC236}">
              <a16:creationId xmlns:a16="http://schemas.microsoft.com/office/drawing/2014/main" id="{3C166270-6C38-4554-81D9-594F92F5ACB7}"/>
            </a:ext>
          </a:extLst>
        </xdr:cNvPr>
        <xdr:cNvSpPr txBox="1"/>
      </xdr:nvSpPr>
      <xdr:spPr>
        <a:xfrm>
          <a:off x="8010525" y="0"/>
          <a:ext cx="2971800" cy="1876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NL" sz="1100"/>
        </a:p>
      </xdr:txBody>
    </xdr:sp>
    <xdr:clientData/>
  </xdr:oneCellAnchor>
  <xdr:oneCellAnchor>
    <xdr:from>
      <xdr:col>12</xdr:col>
      <xdr:colOff>472440</xdr:colOff>
      <xdr:row>0</xdr:row>
      <xdr:rowOff>9524</xdr:rowOff>
    </xdr:from>
    <xdr:ext cx="2735581" cy="1964056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323558CC-1BE1-4593-AB72-1C5731C93B8A}"/>
            </a:ext>
          </a:extLst>
        </xdr:cNvPr>
        <xdr:cNvSpPr/>
      </xdr:nvSpPr>
      <xdr:spPr>
        <a:xfrm>
          <a:off x="7787640" y="9524"/>
          <a:ext cx="2735581" cy="196405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Sjoeldatums</a:t>
          </a:r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2024-2025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5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september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17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Jaarvergadering + 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31 oktober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14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28 november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12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19 december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Kerstsjoelen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16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30 januari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februari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13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27 maart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10 april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24 april 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9 mei (Slot avond)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2 november 2024</a:t>
          </a:r>
        </a:p>
        <a:p>
          <a:pPr algn="ctr"/>
          <a:r>
            <a:rPr lang="nl-NL" sz="1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Koppeltoernooi Aalsmeer </a:t>
          </a:r>
          <a:r>
            <a:rPr lang="nl-NL" sz="14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→ </a:t>
          </a:r>
        </a:p>
        <a:p>
          <a:pPr algn="ctr"/>
          <a:endParaRPr lang="nl-NL" sz="1400" b="1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nl-NL" sz="1600" b="1" cap="none" spc="0">
            <a:ln w="22225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Arial Black" panose="020B0A040201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22860</xdr:rowOff>
    </xdr:from>
    <xdr:to>
      <xdr:col>12</xdr:col>
      <xdr:colOff>198120</xdr:colOff>
      <xdr:row>29</xdr:row>
      <xdr:rowOff>31256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B3F35EA-FAA5-8C8C-B8F4-14D08FB76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7513320" cy="5311916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0</xdr:row>
      <xdr:rowOff>53340</xdr:rowOff>
    </xdr:from>
    <xdr:to>
      <xdr:col>23</xdr:col>
      <xdr:colOff>45720</xdr:colOff>
      <xdr:row>28</xdr:row>
      <xdr:rowOff>171485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1263EF5-96E4-1BD2-BE71-E9E15B05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1" y="53340"/>
          <a:ext cx="3703319" cy="52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38100</xdr:rowOff>
    </xdr:from>
    <xdr:to>
      <xdr:col>2</xdr:col>
      <xdr:colOff>1943100</xdr:colOff>
      <xdr:row>2</xdr:row>
      <xdr:rowOff>74294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2502C184-E423-48BE-A5F6-FF7F19BC4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8100"/>
          <a:ext cx="2400300" cy="5467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45721</xdr:rowOff>
    </xdr:from>
    <xdr:to>
      <xdr:col>20</xdr:col>
      <xdr:colOff>239324</xdr:colOff>
      <xdr:row>2</xdr:row>
      <xdr:rowOff>60961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90A20361-2066-CF98-7320-A4F05035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5721"/>
          <a:ext cx="2799644" cy="472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E557DB48-92E3-4329-850C-0BDE160A2139}"/>
            </a:ext>
          </a:extLst>
        </xdr:cNvPr>
        <xdr:cNvSpPr/>
      </xdr:nvSpPr>
      <xdr:spPr>
        <a:xfrm>
          <a:off x="10980258" y="231493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twoCellAnchor editAs="oneCell">
    <xdr:from>
      <xdr:col>1</xdr:col>
      <xdr:colOff>2453640</xdr:colOff>
      <xdr:row>24</xdr:row>
      <xdr:rowOff>190500</xdr:rowOff>
    </xdr:from>
    <xdr:to>
      <xdr:col>9</xdr:col>
      <xdr:colOff>375237</xdr:colOff>
      <xdr:row>27</xdr:row>
      <xdr:rowOff>180268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388C500-815E-45E2-A7D9-7955F0CE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1640" y="4937760"/>
          <a:ext cx="6852237" cy="698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15241</xdr:rowOff>
    </xdr:from>
    <xdr:to>
      <xdr:col>2</xdr:col>
      <xdr:colOff>99060</xdr:colOff>
      <xdr:row>2</xdr:row>
      <xdr:rowOff>85726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030A209-AA70-66FB-4F37-F7DDC3B5C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8121"/>
          <a:ext cx="2194560" cy="4514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0</xdr:rowOff>
    </xdr:from>
    <xdr:to>
      <xdr:col>2</xdr:col>
      <xdr:colOff>1638300</xdr:colOff>
      <xdr:row>1</xdr:row>
      <xdr:rowOff>20050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E7DD4E7-22CC-AAC2-66E9-06D398DB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2004060" cy="34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44"/>
  <sheetViews>
    <sheetView tabSelected="1" workbookViewId="0">
      <selection activeCell="M30" sqref="M30"/>
    </sheetView>
  </sheetViews>
  <sheetFormatPr defaultRowHeight="14.4"/>
  <sheetData>
    <row r="1" spans="1:66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pans="1:66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pans="1:66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pans="1:66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pans="1:6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pans="1:66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spans="1:66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</row>
    <row r="10" spans="1:66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</row>
    <row r="11" spans="1:66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</row>
    <row r="12" spans="1:66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</row>
    <row r="13" spans="1:66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</row>
    <row r="14" spans="1:66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</row>
    <row r="15" spans="1:66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</row>
    <row r="16" spans="1:6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</row>
    <row r="17" spans="1:66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</row>
    <row r="18" spans="1:66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</row>
    <row r="19" spans="1:66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</row>
    <row r="20" spans="1:66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</row>
    <row r="21" spans="1:66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</row>
    <row r="22" spans="1:66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</row>
    <row r="23" spans="1:66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</row>
    <row r="24" spans="1:66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</row>
    <row r="25" spans="1:66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</row>
    <row r="26" spans="1:6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</row>
    <row r="27" spans="1:66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</row>
    <row r="28" spans="1:66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</row>
    <row r="29" spans="1:66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</row>
    <row r="30" spans="1:66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</row>
    <row r="31" spans="1:66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</row>
    <row r="32" spans="1:66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</row>
    <row r="33" spans="1:66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</row>
    <row r="34" spans="1:66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</row>
    <row r="35" spans="1:66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</row>
    <row r="36" spans="1:6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</row>
    <row r="37" spans="1:66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</row>
    <row r="38" spans="1:66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</row>
    <row r="39" spans="1:66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</row>
    <row r="40" spans="1:66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</row>
    <row r="41" spans="1:66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</row>
    <row r="42" spans="1:66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</row>
    <row r="43" spans="1:66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</row>
    <row r="44" spans="1:66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</row>
    <row r="45" spans="1:66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</row>
    <row r="46" spans="1:6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</row>
    <row r="47" spans="1:66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</row>
    <row r="48" spans="1:66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</row>
    <row r="49" spans="1:66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</row>
    <row r="50" spans="1:66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</row>
    <row r="51" spans="1:66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</row>
    <row r="52" spans="1:66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</row>
    <row r="53" spans="1:66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</row>
    <row r="54" spans="1:66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</row>
    <row r="55" spans="1:66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</row>
    <row r="56" spans="1:6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</row>
    <row r="57" spans="1:66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</row>
    <row r="58" spans="1:66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</row>
    <row r="59" spans="1:66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</row>
    <row r="60" spans="1:66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</row>
    <row r="61" spans="1:66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</row>
    <row r="62" spans="1:66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</row>
    <row r="63" spans="1:66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</row>
    <row r="64" spans="1:66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</row>
    <row r="65" spans="1:66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</row>
    <row r="66" spans="1: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</row>
    <row r="67" spans="1:66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</row>
    <row r="68" spans="1:66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</row>
    <row r="69" spans="1:66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</row>
    <row r="70" spans="1:66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</row>
    <row r="71" spans="1:66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</row>
    <row r="72" spans="1:66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</row>
    <row r="73" spans="1:66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</row>
    <row r="74" spans="1:66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</row>
    <row r="75" spans="1:66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</row>
    <row r="76" spans="1:6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</row>
    <row r="77" spans="1:66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</row>
    <row r="78" spans="1:66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</row>
    <row r="79" spans="1:66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</row>
    <row r="80" spans="1:66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</row>
    <row r="81" spans="1:66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</row>
    <row r="82" spans="1:66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</row>
    <row r="83" spans="1:66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</row>
    <row r="84" spans="1:66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</row>
    <row r="85" spans="1:66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</row>
    <row r="86" spans="1:6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</row>
    <row r="87" spans="1:66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</row>
    <row r="88" spans="1:66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</row>
    <row r="89" spans="1:66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</row>
    <row r="90" spans="1:66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</row>
    <row r="91" spans="1:66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</row>
    <row r="92" spans="1:66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</row>
    <row r="93" spans="1:66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</row>
    <row r="94" spans="1:66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</row>
    <row r="95" spans="1:66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</row>
    <row r="96" spans="1:6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</row>
    <row r="97" spans="1:66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</row>
    <row r="100" spans="1:66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</row>
    <row r="101" spans="1:66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</row>
    <row r="102" spans="1:66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</row>
    <row r="103" spans="1:66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</row>
    <row r="104" spans="1:66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</row>
    <row r="105" spans="1:66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</row>
    <row r="106" spans="1:6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</row>
    <row r="107" spans="1:66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</row>
    <row r="108" spans="1:66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</row>
    <row r="109" spans="1:66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</row>
    <row r="110" spans="1:66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</row>
    <row r="111" spans="1:66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</row>
    <row r="112" spans="1:66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</row>
    <row r="113" spans="1:66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</row>
    <row r="114" spans="1:66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</row>
    <row r="115" spans="1:66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</row>
    <row r="116" spans="1:6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</row>
    <row r="117" spans="1:66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</row>
    <row r="118" spans="1:66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</row>
    <row r="119" spans="1:66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</row>
    <row r="120" spans="1:66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</row>
    <row r="121" spans="1:66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</row>
    <row r="122" spans="1:66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</row>
    <row r="123" spans="1:66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</row>
    <row r="124" spans="1:66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</row>
    <row r="125" spans="1:66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</row>
    <row r="126" spans="1:6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</row>
    <row r="127" spans="1:66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</row>
    <row r="128" spans="1:66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</row>
    <row r="129" spans="1:66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</row>
    <row r="130" spans="1:66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</row>
    <row r="131" spans="1:66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</row>
    <row r="132" spans="1:66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</row>
    <row r="133" spans="1:66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</row>
    <row r="134" spans="1:66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</row>
    <row r="135" spans="1:66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</row>
    <row r="136" spans="1:6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</row>
    <row r="137" spans="1:66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</row>
    <row r="138" spans="1:66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</row>
    <row r="139" spans="1:66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</row>
    <row r="140" spans="1:66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</row>
    <row r="141" spans="1:66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</row>
    <row r="142" spans="1:66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</row>
    <row r="143" spans="1:66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</row>
    <row r="144" spans="1:66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3"/>
  <sheetViews>
    <sheetView workbookViewId="0">
      <selection activeCell="H35" sqref="H35"/>
    </sheetView>
  </sheetViews>
  <sheetFormatPr defaultColWidth="9.109375" defaultRowHeight="14.4"/>
  <cols>
    <col min="1" max="1" width="6" style="97" customWidth="1"/>
    <col min="2" max="2" width="29.33203125" style="97" customWidth="1"/>
    <col min="3" max="3" width="12.109375" style="97" customWidth="1"/>
    <col min="4" max="4" width="16.44140625" style="97" bestFit="1" customWidth="1"/>
    <col min="5" max="5" width="10.33203125" style="97" customWidth="1"/>
    <col min="6" max="6" width="6" style="97" customWidth="1"/>
    <col min="7" max="16384" width="9.109375" style="97"/>
  </cols>
  <sheetData>
    <row r="1" spans="1:27" ht="27.6">
      <c r="A1" s="95" t="s">
        <v>16</v>
      </c>
      <c r="B1" s="380" t="s">
        <v>98</v>
      </c>
      <c r="C1" s="380"/>
      <c r="D1" s="380"/>
      <c r="E1" s="380"/>
      <c r="F1" s="380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</row>
    <row r="2" spans="1:27" ht="18.899999999999999" customHeight="1">
      <c r="A2" s="63"/>
      <c r="B2" s="125" t="s">
        <v>46</v>
      </c>
      <c r="C2" s="126" t="s">
        <v>1</v>
      </c>
      <c r="D2" s="127" t="s">
        <v>11</v>
      </c>
      <c r="E2" s="128" t="s">
        <v>5</v>
      </c>
      <c r="F2" s="98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27" ht="18.899999999999999" customHeight="1">
      <c r="A3" s="64">
        <v>1</v>
      </c>
      <c r="B3" s="119" t="s">
        <v>33</v>
      </c>
      <c r="C3" s="73">
        <v>2913</v>
      </c>
      <c r="D3" s="129">
        <v>145.65</v>
      </c>
      <c r="E3" s="267">
        <v>27</v>
      </c>
      <c r="F3" s="99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</row>
    <row r="4" spans="1:27" ht="18.899999999999999" customHeight="1">
      <c r="A4" s="64">
        <v>2</v>
      </c>
      <c r="B4" s="119" t="s">
        <v>43</v>
      </c>
      <c r="C4" s="73">
        <v>2892</v>
      </c>
      <c r="D4" s="129">
        <v>144.6</v>
      </c>
      <c r="E4" s="267">
        <v>27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</row>
    <row r="5" spans="1:27" ht="18.899999999999999" customHeight="1">
      <c r="A5" s="64">
        <v>3</v>
      </c>
      <c r="B5" s="119" t="s">
        <v>48</v>
      </c>
      <c r="C5" s="73">
        <v>2901</v>
      </c>
      <c r="D5" s="129">
        <v>145.05000000000001</v>
      </c>
      <c r="E5" s="267">
        <v>26</v>
      </c>
      <c r="F5" s="100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18.899999999999999" customHeight="1">
      <c r="A6" s="64">
        <v>4</v>
      </c>
      <c r="B6" s="119" t="s">
        <v>24</v>
      </c>
      <c r="C6" s="73">
        <v>2787</v>
      </c>
      <c r="D6" s="129">
        <v>139.35</v>
      </c>
      <c r="E6" s="267">
        <v>18</v>
      </c>
      <c r="F6" s="100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</row>
    <row r="7" spans="1:27" ht="18.899999999999999" customHeight="1">
      <c r="A7" s="64">
        <v>5</v>
      </c>
      <c r="B7" s="119" t="s">
        <v>60</v>
      </c>
      <c r="C7" s="93">
        <v>2831</v>
      </c>
      <c r="D7" s="129">
        <v>141.55000000000001</v>
      </c>
      <c r="E7" s="267">
        <v>17</v>
      </c>
      <c r="F7" s="100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</row>
    <row r="8" spans="1:27" ht="18.899999999999999" customHeight="1">
      <c r="A8" s="64">
        <v>6</v>
      </c>
      <c r="B8" s="336" t="s">
        <v>44</v>
      </c>
      <c r="C8" s="73">
        <v>2917</v>
      </c>
      <c r="D8" s="129">
        <v>145.85</v>
      </c>
      <c r="E8" s="326">
        <v>16</v>
      </c>
      <c r="F8" s="100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</row>
    <row r="9" spans="1:27" ht="18.899999999999999" customHeight="1">
      <c r="A9" s="64">
        <v>7</v>
      </c>
      <c r="B9" s="224" t="s">
        <v>25</v>
      </c>
      <c r="C9" s="279">
        <v>2919</v>
      </c>
      <c r="D9" s="131">
        <v>145.94999999999999</v>
      </c>
      <c r="E9" s="371">
        <v>14</v>
      </c>
      <c r="F9" s="100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</row>
    <row r="10" spans="1:27" ht="18.899999999999999" customHeight="1">
      <c r="A10" s="64">
        <v>8</v>
      </c>
      <c r="B10" s="119" t="s">
        <v>23</v>
      </c>
      <c r="C10" s="73">
        <v>2788</v>
      </c>
      <c r="D10" s="129">
        <v>139.4</v>
      </c>
      <c r="E10" s="267">
        <v>12</v>
      </c>
      <c r="F10" s="100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27" ht="18.899999999999999" customHeight="1">
      <c r="A11" s="64">
        <v>9</v>
      </c>
      <c r="B11" s="119" t="s">
        <v>22</v>
      </c>
      <c r="C11" s="73">
        <v>2818</v>
      </c>
      <c r="D11" s="129">
        <v>140.9</v>
      </c>
      <c r="E11" s="267">
        <v>10</v>
      </c>
      <c r="F11" s="100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</row>
    <row r="12" spans="1:27" ht="18.600000000000001" customHeight="1">
      <c r="A12" s="66"/>
      <c r="B12" s="101"/>
      <c r="C12" s="101"/>
      <c r="D12" s="101"/>
      <c r="E12" s="101"/>
      <c r="F12" s="100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</row>
    <row r="13" spans="1:27" ht="18.899999999999999" customHeight="1">
      <c r="A13" s="51"/>
      <c r="B13" s="125" t="s">
        <v>0</v>
      </c>
      <c r="C13" s="126" t="s">
        <v>1</v>
      </c>
      <c r="D13" s="127" t="s">
        <v>11</v>
      </c>
      <c r="E13" s="128" t="s">
        <v>5</v>
      </c>
      <c r="F13" s="98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</row>
    <row r="14" spans="1:27" ht="18.899999999999999" customHeight="1">
      <c r="A14" s="64">
        <v>1</v>
      </c>
      <c r="B14" s="119" t="s">
        <v>85</v>
      </c>
      <c r="C14" s="93">
        <v>2816</v>
      </c>
      <c r="D14" s="370">
        <v>140.80000000000001</v>
      </c>
      <c r="E14" s="121">
        <v>27</v>
      </c>
      <c r="F14" s="101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</row>
    <row r="15" spans="1:27" ht="18.899999999999999" customHeight="1">
      <c r="A15" s="64">
        <v>2</v>
      </c>
      <c r="B15" s="119" t="s">
        <v>73</v>
      </c>
      <c r="C15" s="93">
        <v>2822</v>
      </c>
      <c r="D15" s="370">
        <v>141.1</v>
      </c>
      <c r="E15" s="121">
        <v>26</v>
      </c>
      <c r="F15" s="101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</row>
    <row r="16" spans="1:27" ht="18.899999999999999" customHeight="1">
      <c r="A16" s="64">
        <v>3</v>
      </c>
      <c r="B16" s="119" t="s">
        <v>12</v>
      </c>
      <c r="C16" s="93">
        <v>2770</v>
      </c>
      <c r="D16" s="370">
        <v>138.5</v>
      </c>
      <c r="E16" s="121">
        <v>24</v>
      </c>
      <c r="F16" s="101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</row>
    <row r="17" spans="1:27" ht="18.899999999999999" customHeight="1">
      <c r="A17" s="64">
        <v>4</v>
      </c>
      <c r="B17" s="119" t="s">
        <v>28</v>
      </c>
      <c r="C17" s="93">
        <v>2771</v>
      </c>
      <c r="D17" s="370">
        <v>138.55000000000001</v>
      </c>
      <c r="E17" s="121">
        <v>18</v>
      </c>
      <c r="F17" s="101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</row>
    <row r="18" spans="1:27" ht="18.899999999999999" customHeight="1">
      <c r="A18" s="64">
        <v>5</v>
      </c>
      <c r="B18" s="130" t="s">
        <v>27</v>
      </c>
      <c r="C18" s="93">
        <v>2740</v>
      </c>
      <c r="D18" s="370">
        <v>137</v>
      </c>
      <c r="E18" s="267">
        <v>18</v>
      </c>
      <c r="F18" s="10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</row>
    <row r="19" spans="1:27" ht="18.899999999999999" customHeight="1">
      <c r="A19" s="64">
        <v>6</v>
      </c>
      <c r="B19" s="119" t="s">
        <v>54</v>
      </c>
      <c r="C19" s="93">
        <v>2751</v>
      </c>
      <c r="D19" s="370">
        <v>137.55000000000001</v>
      </c>
      <c r="E19" s="121">
        <v>17</v>
      </c>
      <c r="F19" s="101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</row>
    <row r="20" spans="1:27" ht="18.899999999999999" customHeight="1">
      <c r="A20" s="64">
        <v>7</v>
      </c>
      <c r="B20" s="119" t="s">
        <v>49</v>
      </c>
      <c r="C20" s="93">
        <v>2595</v>
      </c>
      <c r="D20" s="370">
        <v>129.75</v>
      </c>
      <c r="E20" s="121">
        <v>15</v>
      </c>
      <c r="F20" s="101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8.899999999999999" customHeight="1">
      <c r="A21" s="64">
        <v>8</v>
      </c>
      <c r="B21" s="119" t="s">
        <v>4</v>
      </c>
      <c r="C21" s="93">
        <v>2673</v>
      </c>
      <c r="D21" s="370">
        <v>133.65</v>
      </c>
      <c r="E21" s="121">
        <v>14</v>
      </c>
      <c r="F21" s="101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</row>
    <row r="22" spans="1:27" ht="18.899999999999999" customHeight="1">
      <c r="A22" s="64">
        <v>9</v>
      </c>
      <c r="B22" s="119" t="s">
        <v>89</v>
      </c>
      <c r="C22" s="93">
        <v>2550</v>
      </c>
      <c r="D22" s="370">
        <v>127.5</v>
      </c>
      <c r="E22" s="121">
        <v>14</v>
      </c>
      <c r="F22" s="101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</row>
    <row r="23" spans="1:27" ht="18.899999999999999" customHeight="1">
      <c r="A23" s="64">
        <v>10</v>
      </c>
      <c r="B23" s="119" t="s">
        <v>32</v>
      </c>
      <c r="C23" s="93">
        <v>2628</v>
      </c>
      <c r="D23" s="370">
        <v>131.4</v>
      </c>
      <c r="E23" s="133">
        <v>13</v>
      </c>
      <c r="F23" s="101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</row>
    <row r="24" spans="1:27" ht="18.899999999999999" customHeight="1">
      <c r="A24" s="64">
        <v>11</v>
      </c>
      <c r="B24" s="119" t="s">
        <v>3</v>
      </c>
      <c r="C24" s="93">
        <v>2630</v>
      </c>
      <c r="D24" s="370">
        <v>131.5</v>
      </c>
      <c r="E24" s="121">
        <v>8</v>
      </c>
      <c r="F24" s="101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</row>
    <row r="25" spans="1:27" ht="18.899999999999999" customHeight="1">
      <c r="A25" s="64">
        <v>12</v>
      </c>
      <c r="B25" s="119" t="s">
        <v>26</v>
      </c>
      <c r="C25" s="93">
        <v>0</v>
      </c>
      <c r="D25" s="370">
        <v>0</v>
      </c>
      <c r="E25" s="121">
        <v>0</v>
      </c>
      <c r="F25" s="101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</row>
    <row r="26" spans="1:27" ht="18.899999999999999" customHeight="1">
      <c r="A26" s="64">
        <v>13</v>
      </c>
      <c r="B26" s="122" t="s">
        <v>71</v>
      </c>
      <c r="C26" s="93">
        <v>0</v>
      </c>
      <c r="D26" s="370">
        <v>0</v>
      </c>
      <c r="E26" s="123">
        <v>0</v>
      </c>
      <c r="F26" s="101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</row>
    <row r="27" spans="1:27" ht="18.899999999999999" customHeight="1">
      <c r="A27" s="64"/>
      <c r="B27" s="48"/>
      <c r="C27" s="49"/>
      <c r="D27" s="50"/>
      <c r="E27" s="51"/>
      <c r="F27" s="101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</row>
    <row r="28" spans="1:27" ht="18.899999999999999" customHeight="1">
      <c r="A28" s="71"/>
      <c r="B28" s="115" t="s">
        <v>6</v>
      </c>
      <c r="C28" s="116" t="s">
        <v>1</v>
      </c>
      <c r="D28" s="117" t="s">
        <v>11</v>
      </c>
      <c r="E28" s="118" t="s">
        <v>5</v>
      </c>
      <c r="F28" s="101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ht="18.899999999999999" customHeight="1">
      <c r="A29" s="64">
        <v>1</v>
      </c>
      <c r="B29" s="119" t="s">
        <v>29</v>
      </c>
      <c r="C29" s="73">
        <v>2585</v>
      </c>
      <c r="D29" s="120">
        <v>129.25</v>
      </c>
      <c r="E29" s="121">
        <v>28</v>
      </c>
      <c r="F29" s="101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</row>
    <row r="30" spans="1:27" ht="18.899999999999999" customHeight="1">
      <c r="A30" s="64">
        <v>2</v>
      </c>
      <c r="B30" s="119" t="s">
        <v>31</v>
      </c>
      <c r="C30" s="73">
        <v>2448</v>
      </c>
      <c r="D30" s="120">
        <v>122.4</v>
      </c>
      <c r="E30" s="121">
        <v>19</v>
      </c>
      <c r="F30" s="101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8.899999999999999" customHeight="1">
      <c r="A31" s="64">
        <v>3</v>
      </c>
      <c r="B31" s="119" t="s">
        <v>55</v>
      </c>
      <c r="C31" s="73">
        <v>2410</v>
      </c>
      <c r="D31" s="120">
        <v>120.5</v>
      </c>
      <c r="E31" s="121">
        <v>18</v>
      </c>
      <c r="F31" s="101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</row>
    <row r="32" spans="1:27" ht="18.899999999999999" customHeight="1">
      <c r="A32" s="64">
        <v>4</v>
      </c>
      <c r="B32" s="119" t="s">
        <v>47</v>
      </c>
      <c r="C32" s="73">
        <v>2421</v>
      </c>
      <c r="D32" s="120">
        <v>121.05</v>
      </c>
      <c r="E32" s="121">
        <v>16</v>
      </c>
      <c r="F32" s="10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</row>
    <row r="33" spans="1:27" ht="18.899999999999999" customHeight="1">
      <c r="A33" s="64">
        <v>5</v>
      </c>
      <c r="B33" s="119" t="s">
        <v>35</v>
      </c>
      <c r="C33" s="73">
        <v>2336</v>
      </c>
      <c r="D33" s="52">
        <v>116.8</v>
      </c>
      <c r="E33" s="121">
        <v>16</v>
      </c>
      <c r="F33" s="101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</row>
    <row r="34" spans="1:27" ht="18.899999999999999" customHeight="1">
      <c r="A34" s="64">
        <v>6</v>
      </c>
      <c r="B34" s="119" t="s">
        <v>30</v>
      </c>
      <c r="C34" s="73">
        <v>2434</v>
      </c>
      <c r="D34" s="52">
        <v>121.7</v>
      </c>
      <c r="E34" s="121">
        <v>15</v>
      </c>
      <c r="F34" s="101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</row>
    <row r="35" spans="1:27" ht="18.899999999999999" customHeight="1">
      <c r="A35" s="64">
        <v>7</v>
      </c>
      <c r="B35" s="119" t="s">
        <v>57</v>
      </c>
      <c r="C35" s="73">
        <v>2386</v>
      </c>
      <c r="D35" s="52">
        <v>119.3</v>
      </c>
      <c r="E35" s="121">
        <v>15</v>
      </c>
      <c r="F35" s="101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</row>
    <row r="36" spans="1:27" ht="18.899999999999999" customHeight="1">
      <c r="A36" s="64">
        <v>8</v>
      </c>
      <c r="B36" s="119" t="s">
        <v>70</v>
      </c>
      <c r="C36" s="93">
        <v>0</v>
      </c>
      <c r="D36" s="52">
        <v>0</v>
      </c>
      <c r="E36" s="121">
        <v>0</v>
      </c>
      <c r="F36" s="101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</row>
    <row r="37" spans="1:27" ht="18.899999999999999" customHeight="1">
      <c r="A37" s="101"/>
      <c r="B37" s="101"/>
      <c r="C37" s="101"/>
      <c r="D37" s="101"/>
      <c r="E37" s="101"/>
      <c r="F37" s="101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</row>
    <row r="38" spans="1:27" ht="18.600000000000001">
      <c r="A38" s="50"/>
      <c r="B38" s="346"/>
      <c r="C38" s="347"/>
      <c r="D38" s="348"/>
      <c r="E38" s="349"/>
      <c r="F38" s="101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</row>
    <row r="39" spans="1:27" ht="18.600000000000001">
      <c r="A39" s="104"/>
      <c r="B39" s="105"/>
      <c r="C39" s="92"/>
      <c r="D39" s="61"/>
      <c r="E39" s="10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</row>
    <row r="40" spans="1:27" ht="18.600000000000001">
      <c r="A40" s="104"/>
      <c r="B40" s="105"/>
      <c r="C40" s="107"/>
      <c r="D40" s="61"/>
      <c r="E40" s="10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8.600000000000001">
      <c r="A41" s="104"/>
      <c r="B41" s="105"/>
      <c r="C41" s="107"/>
      <c r="D41" s="61"/>
      <c r="E41" s="10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</row>
    <row r="42" spans="1:27" ht="18.600000000000001">
      <c r="A42" s="104"/>
      <c r="B42" s="105"/>
      <c r="C42" s="107"/>
      <c r="D42" s="108"/>
      <c r="E42" s="10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</row>
    <row r="43" spans="1:27" ht="18.600000000000001">
      <c r="A43" s="104"/>
      <c r="B43" s="105"/>
      <c r="C43" s="107"/>
      <c r="D43" s="108"/>
      <c r="E43" s="10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</row>
    <row r="44" spans="1:27" ht="18.600000000000001">
      <c r="A44" s="104"/>
      <c r="B44" s="105"/>
      <c r="C44" s="107"/>
      <c r="D44" s="108"/>
      <c r="E44" s="10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</row>
    <row r="45" spans="1:27" ht="18.600000000000001">
      <c r="A45" s="104"/>
      <c r="B45" s="105"/>
      <c r="C45" s="92"/>
      <c r="D45" s="108"/>
      <c r="E45" s="10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8.600000000000001">
      <c r="A46" s="104"/>
      <c r="B46" s="105"/>
      <c r="C46" s="107"/>
      <c r="D46" s="108"/>
      <c r="E46" s="10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</row>
    <row r="47" spans="1:27" ht="18.600000000000001">
      <c r="A47" s="104"/>
      <c r="B47" s="105"/>
      <c r="C47" s="107"/>
      <c r="D47" s="109"/>
      <c r="E47" s="10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</row>
    <row r="48" spans="1:27" ht="18.600000000000001">
      <c r="A48" s="104"/>
      <c r="B48" s="105"/>
      <c r="C48" s="107"/>
      <c r="D48" s="109"/>
      <c r="E48" s="10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</row>
    <row r="49" spans="1:27" ht="18.600000000000001">
      <c r="A49" s="110"/>
      <c r="B49" s="105"/>
      <c r="C49" s="92"/>
      <c r="D49" s="109"/>
      <c r="E49" s="10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</row>
    <row r="50" spans="1:27" ht="18.600000000000001">
      <c r="A50" s="110"/>
      <c r="B50" s="111"/>
      <c r="C50" s="112"/>
      <c r="D50" s="113"/>
      <c r="E50" s="114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</row>
    <row r="51" spans="1:27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</row>
    <row r="52" spans="1:27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  <row r="54" spans="1:27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</row>
    <row r="55" spans="1:27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</row>
    <row r="58" spans="1:27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</row>
    <row r="59" spans="1:27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</row>
    <row r="60" spans="1:27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</row>
    <row r="62" spans="1:27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</row>
    <row r="63" spans="1:27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</row>
    <row r="64" spans="1:27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</row>
    <row r="65" spans="1:27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</row>
    <row r="66" spans="1:27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</row>
    <row r="67" spans="1:27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</row>
    <row r="68" spans="1:27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</row>
    <row r="69" spans="1:27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</row>
    <row r="70" spans="1:27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</sheetData>
  <sortState xmlns:xlrd2="http://schemas.microsoft.com/office/spreadsheetml/2017/richdata2" ref="B3:E11">
    <sortCondition descending="1" ref="E3:E11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workbookViewId="0">
      <selection activeCell="AD2" sqref="AD2"/>
    </sheetView>
  </sheetViews>
  <sheetFormatPr defaultRowHeight="14.4"/>
  <cols>
    <col min="1" max="1" width="3.109375" customWidth="1"/>
    <col min="2" max="2" width="4.33203125" customWidth="1"/>
    <col min="3" max="3" width="28.88671875" customWidth="1"/>
    <col min="4" max="4" width="10.6640625" customWidth="1"/>
    <col min="5" max="5" width="11.44140625" customWidth="1"/>
    <col min="6" max="29" width="5.6640625" customWidth="1"/>
    <col min="30" max="30" width="7" customWidth="1"/>
  </cols>
  <sheetData>
    <row r="1" spans="1:36" ht="18.600000000000001">
      <c r="A1" s="1"/>
      <c r="B1" s="8"/>
      <c r="C1" s="9"/>
      <c r="D1" s="54"/>
      <c r="E1" s="55"/>
      <c r="F1" s="381" t="s">
        <v>7</v>
      </c>
      <c r="G1" s="381"/>
      <c r="H1" s="381"/>
      <c r="I1" s="58"/>
      <c r="J1" s="58"/>
      <c r="K1" s="59"/>
      <c r="L1" s="381" t="s">
        <v>8</v>
      </c>
      <c r="M1" s="381"/>
      <c r="N1" s="381"/>
      <c r="O1" s="58"/>
      <c r="P1" s="58"/>
      <c r="Q1" s="59"/>
      <c r="R1" s="381" t="s">
        <v>9</v>
      </c>
      <c r="S1" s="381"/>
      <c r="T1" s="381"/>
      <c r="U1" s="58"/>
      <c r="V1" s="58"/>
      <c r="W1" s="59"/>
      <c r="X1" s="381" t="s">
        <v>50</v>
      </c>
      <c r="Y1" s="381"/>
      <c r="Z1" s="381"/>
      <c r="AA1" s="56"/>
      <c r="AB1" s="56"/>
      <c r="AC1" s="57"/>
      <c r="AD1" s="1"/>
      <c r="AE1" s="26"/>
      <c r="AF1" s="26"/>
      <c r="AG1" s="26"/>
      <c r="AH1" s="26"/>
      <c r="AI1" s="26"/>
      <c r="AJ1" s="26"/>
    </row>
    <row r="2" spans="1:36" ht="21.6">
      <c r="A2" s="1"/>
      <c r="B2" s="2"/>
      <c r="C2" s="11"/>
      <c r="D2" s="257" t="s">
        <v>10</v>
      </c>
      <c r="E2" s="258" t="s">
        <v>15</v>
      </c>
      <c r="F2" s="259">
        <v>1</v>
      </c>
      <c r="G2" s="260">
        <v>2</v>
      </c>
      <c r="H2" s="260">
        <v>3</v>
      </c>
      <c r="I2" s="260">
        <v>4</v>
      </c>
      <c r="J2" s="261">
        <v>5</v>
      </c>
      <c r="K2" s="43"/>
      <c r="L2" s="259">
        <v>6</v>
      </c>
      <c r="M2" s="260">
        <v>7</v>
      </c>
      <c r="N2" s="260">
        <v>8</v>
      </c>
      <c r="O2" s="260">
        <v>9</v>
      </c>
      <c r="P2" s="261">
        <v>10</v>
      </c>
      <c r="Q2" s="43"/>
      <c r="R2" s="259">
        <v>11</v>
      </c>
      <c r="S2" s="260">
        <v>12</v>
      </c>
      <c r="T2" s="260">
        <v>13</v>
      </c>
      <c r="U2" s="260">
        <v>14</v>
      </c>
      <c r="V2" s="261">
        <v>15</v>
      </c>
      <c r="W2" s="43"/>
      <c r="X2" s="259">
        <v>16</v>
      </c>
      <c r="Y2" s="260">
        <v>17</v>
      </c>
      <c r="Z2" s="260">
        <v>18</v>
      </c>
      <c r="AA2" s="260">
        <v>19</v>
      </c>
      <c r="AB2" s="261">
        <v>20</v>
      </c>
      <c r="AC2" s="57"/>
      <c r="AD2" s="1"/>
      <c r="AE2" s="26"/>
      <c r="AF2" s="26"/>
      <c r="AG2" s="26"/>
      <c r="AH2" s="26"/>
      <c r="AI2" s="26"/>
      <c r="AJ2" s="26"/>
    </row>
    <row r="3" spans="1:36" ht="18.899999999999999" customHeight="1">
      <c r="A3" s="1"/>
      <c r="B3" s="286">
        <v>1</v>
      </c>
      <c r="C3" s="287" t="s">
        <v>25</v>
      </c>
      <c r="D3" s="243">
        <f>SUM(K3+Q3+W3+AC3)</f>
        <v>2919</v>
      </c>
      <c r="E3" s="262">
        <f>SUM(D3)/20</f>
        <v>145.94999999999999</v>
      </c>
      <c r="F3" s="244">
        <v>148</v>
      </c>
      <c r="G3" s="244">
        <v>148</v>
      </c>
      <c r="H3" s="244">
        <v>148</v>
      </c>
      <c r="I3" s="244">
        <v>148</v>
      </c>
      <c r="J3" s="244">
        <v>148</v>
      </c>
      <c r="K3" s="243">
        <f>SUM(F3:J3)</f>
        <v>740</v>
      </c>
      <c r="L3" s="244">
        <v>148</v>
      </c>
      <c r="M3" s="244">
        <v>144</v>
      </c>
      <c r="N3" s="244">
        <v>148</v>
      </c>
      <c r="O3" s="244">
        <v>133</v>
      </c>
      <c r="P3" s="244">
        <v>148</v>
      </c>
      <c r="Q3" s="243">
        <f>SUM(L3:P3)</f>
        <v>721</v>
      </c>
      <c r="R3" s="333">
        <v>140</v>
      </c>
      <c r="S3" s="244">
        <v>137</v>
      </c>
      <c r="T3" s="244">
        <v>148</v>
      </c>
      <c r="U3" s="244">
        <v>152</v>
      </c>
      <c r="V3" s="244">
        <v>144</v>
      </c>
      <c r="W3" s="243">
        <f>SUM(R3:V3)</f>
        <v>721</v>
      </c>
      <c r="X3" s="375">
        <v>148</v>
      </c>
      <c r="Y3" s="375">
        <v>148</v>
      </c>
      <c r="Z3" s="375">
        <v>145</v>
      </c>
      <c r="AA3" s="375">
        <v>148</v>
      </c>
      <c r="AB3" s="375">
        <v>148</v>
      </c>
      <c r="AC3" s="263">
        <f>SUM(X3:AB3)</f>
        <v>737</v>
      </c>
      <c r="AD3" s="1"/>
      <c r="AE3" s="26"/>
      <c r="AF3" s="26"/>
      <c r="AG3" s="26"/>
      <c r="AH3" s="26"/>
      <c r="AI3" s="26"/>
      <c r="AJ3" s="26"/>
    </row>
    <row r="4" spans="1:36" ht="18.899999999999999" customHeight="1">
      <c r="A4" s="1"/>
      <c r="B4" s="266">
        <v>2</v>
      </c>
      <c r="C4" s="265" t="s">
        <v>44</v>
      </c>
      <c r="D4" s="60">
        <f>SUM(K4+Q4+W4+AC4)</f>
        <v>2917</v>
      </c>
      <c r="E4" s="61">
        <f>SUM(D4)/20</f>
        <v>145.85</v>
      </c>
      <c r="F4" s="62">
        <v>140</v>
      </c>
      <c r="G4" s="62">
        <v>127</v>
      </c>
      <c r="H4" s="62">
        <v>144</v>
      </c>
      <c r="I4" s="62">
        <v>148</v>
      </c>
      <c r="J4" s="62">
        <v>148</v>
      </c>
      <c r="K4" s="60">
        <f>SUM(F4:J4)</f>
        <v>707</v>
      </c>
      <c r="L4" s="62">
        <v>144</v>
      </c>
      <c r="M4" s="62">
        <v>144</v>
      </c>
      <c r="N4" s="62">
        <v>146</v>
      </c>
      <c r="O4" s="62">
        <v>148</v>
      </c>
      <c r="P4" s="62">
        <v>144</v>
      </c>
      <c r="Q4" s="60">
        <f>SUM(L4:P4)</f>
        <v>726</v>
      </c>
      <c r="R4" s="372">
        <v>152</v>
      </c>
      <c r="S4" s="62">
        <v>152</v>
      </c>
      <c r="T4" s="62">
        <v>148</v>
      </c>
      <c r="U4" s="62">
        <v>148</v>
      </c>
      <c r="V4" s="62">
        <v>148</v>
      </c>
      <c r="W4" s="60">
        <f>SUM(R4:V4)</f>
        <v>748</v>
      </c>
      <c r="X4" s="373">
        <v>144</v>
      </c>
      <c r="Y4" s="373">
        <v>152</v>
      </c>
      <c r="Z4" s="373">
        <v>144</v>
      </c>
      <c r="AA4" s="373">
        <v>152</v>
      </c>
      <c r="AB4" s="373">
        <v>144</v>
      </c>
      <c r="AC4" s="264">
        <f>SUM(X4:AB4)</f>
        <v>736</v>
      </c>
      <c r="AD4" s="1"/>
      <c r="AE4" s="26"/>
      <c r="AF4" s="26"/>
      <c r="AG4" s="26"/>
      <c r="AH4" s="26"/>
      <c r="AI4" s="26"/>
      <c r="AJ4" s="26"/>
    </row>
    <row r="5" spans="1:36" ht="18.899999999999999" customHeight="1">
      <c r="A5" s="1"/>
      <c r="B5" s="266">
        <v>3</v>
      </c>
      <c r="C5" s="265" t="s">
        <v>33</v>
      </c>
      <c r="D5" s="60">
        <f>SUM(K5+Q5+W5+AC5)</f>
        <v>2913</v>
      </c>
      <c r="E5" s="61">
        <f>SUM(D5)/20</f>
        <v>145.65</v>
      </c>
      <c r="F5" s="62">
        <v>140</v>
      </c>
      <c r="G5" s="62">
        <v>152</v>
      </c>
      <c r="H5" s="62">
        <v>148</v>
      </c>
      <c r="I5" s="62">
        <v>144</v>
      </c>
      <c r="J5" s="62">
        <v>144</v>
      </c>
      <c r="K5" s="60">
        <f>SUM(F5:J5)</f>
        <v>728</v>
      </c>
      <c r="L5" s="62">
        <v>140</v>
      </c>
      <c r="M5" s="62">
        <v>152</v>
      </c>
      <c r="N5" s="62">
        <v>148</v>
      </c>
      <c r="O5" s="62">
        <v>148</v>
      </c>
      <c r="P5" s="62">
        <v>144</v>
      </c>
      <c r="Q5" s="60">
        <f>SUM(L5:P5)</f>
        <v>732</v>
      </c>
      <c r="R5" s="397">
        <v>144</v>
      </c>
      <c r="S5" s="62">
        <v>148</v>
      </c>
      <c r="T5" s="62">
        <v>144</v>
      </c>
      <c r="U5" s="62">
        <v>140</v>
      </c>
      <c r="V5" s="62">
        <v>152</v>
      </c>
      <c r="W5" s="60">
        <f>SUM(R5:V5)</f>
        <v>728</v>
      </c>
      <c r="X5" s="398">
        <v>144</v>
      </c>
      <c r="Y5" s="398">
        <v>145</v>
      </c>
      <c r="Z5" s="398">
        <v>148</v>
      </c>
      <c r="AA5" s="398">
        <v>144</v>
      </c>
      <c r="AB5" s="398">
        <v>144</v>
      </c>
      <c r="AC5" s="264">
        <f>SUM(X5:AB5)</f>
        <v>725</v>
      </c>
      <c r="AD5" s="1"/>
      <c r="AE5" s="26"/>
      <c r="AF5" s="26"/>
      <c r="AG5" s="26"/>
      <c r="AH5" s="26"/>
      <c r="AI5" s="26"/>
      <c r="AJ5" s="26"/>
    </row>
    <row r="6" spans="1:36" ht="18.899999999999999" customHeight="1">
      <c r="A6" s="1"/>
      <c r="B6" s="266">
        <v>4</v>
      </c>
      <c r="C6" s="265" t="s">
        <v>48</v>
      </c>
      <c r="D6" s="60">
        <f>SUM(K6+Q6+W6+AC6)</f>
        <v>2901</v>
      </c>
      <c r="E6" s="61">
        <f>SUM(D6)/20</f>
        <v>145.05000000000001</v>
      </c>
      <c r="F6" s="62">
        <v>150</v>
      </c>
      <c r="G6" s="62">
        <v>148</v>
      </c>
      <c r="H6" s="62">
        <v>144</v>
      </c>
      <c r="I6" s="62">
        <v>148</v>
      </c>
      <c r="J6" s="62">
        <v>140</v>
      </c>
      <c r="K6" s="60">
        <f>SUM(F6:J6)</f>
        <v>730</v>
      </c>
      <c r="L6" s="62">
        <v>144</v>
      </c>
      <c r="M6" s="62">
        <v>144</v>
      </c>
      <c r="N6" s="62">
        <v>148</v>
      </c>
      <c r="O6" s="62">
        <v>140</v>
      </c>
      <c r="P6" s="62">
        <v>144</v>
      </c>
      <c r="Q6" s="60">
        <f>SUM(L6:P6)</f>
        <v>720</v>
      </c>
      <c r="R6" s="372">
        <v>148</v>
      </c>
      <c r="S6" s="62">
        <v>144</v>
      </c>
      <c r="T6" s="62">
        <v>145</v>
      </c>
      <c r="U6" s="62">
        <v>147</v>
      </c>
      <c r="V6" s="62">
        <v>140</v>
      </c>
      <c r="W6" s="60">
        <f>SUM(R6:V6)</f>
        <v>724</v>
      </c>
      <c r="X6" s="252">
        <v>148</v>
      </c>
      <c r="Y6" s="252">
        <v>142</v>
      </c>
      <c r="Z6" s="252">
        <v>147</v>
      </c>
      <c r="AA6" s="252">
        <v>144</v>
      </c>
      <c r="AB6" s="252">
        <v>146</v>
      </c>
      <c r="AC6" s="264">
        <f>SUM(X6:AB6)</f>
        <v>727</v>
      </c>
      <c r="AD6" s="1"/>
      <c r="AE6" s="26"/>
      <c r="AF6" s="26"/>
      <c r="AG6" s="26"/>
      <c r="AH6" s="26"/>
      <c r="AI6" s="26"/>
      <c r="AJ6" s="26"/>
    </row>
    <row r="7" spans="1:36" ht="18.899999999999999" customHeight="1">
      <c r="A7" s="1"/>
      <c r="B7" s="266">
        <v>5</v>
      </c>
      <c r="C7" s="265" t="s">
        <v>99</v>
      </c>
      <c r="D7" s="60">
        <f>SUM(K7+Q7+W7+AC7)</f>
        <v>2895</v>
      </c>
      <c r="E7" s="61">
        <f>SUM(D7)/20</f>
        <v>144.75</v>
      </c>
      <c r="F7" s="62">
        <v>148</v>
      </c>
      <c r="G7" s="62">
        <v>132</v>
      </c>
      <c r="H7" s="62">
        <v>140</v>
      </c>
      <c r="I7" s="62">
        <v>144</v>
      </c>
      <c r="J7" s="62">
        <v>144</v>
      </c>
      <c r="K7" s="60">
        <f>SUM(F7:J7)</f>
        <v>708</v>
      </c>
      <c r="L7" s="62">
        <v>144</v>
      </c>
      <c r="M7" s="62">
        <v>144</v>
      </c>
      <c r="N7" s="62">
        <v>144</v>
      </c>
      <c r="O7" s="62">
        <v>140</v>
      </c>
      <c r="P7" s="62">
        <v>152</v>
      </c>
      <c r="Q7" s="60">
        <f>SUM(L7:P7)</f>
        <v>724</v>
      </c>
      <c r="R7" s="62">
        <v>144</v>
      </c>
      <c r="S7" s="62">
        <v>148</v>
      </c>
      <c r="T7" s="62">
        <v>140</v>
      </c>
      <c r="U7" s="62">
        <v>148</v>
      </c>
      <c r="V7" s="62">
        <v>147</v>
      </c>
      <c r="W7" s="60">
        <f>SUM(R7:V7)</f>
        <v>727</v>
      </c>
      <c r="X7" s="373">
        <v>148</v>
      </c>
      <c r="Y7" s="373">
        <v>144</v>
      </c>
      <c r="Z7" s="373">
        <v>152</v>
      </c>
      <c r="AA7" s="373">
        <v>148</v>
      </c>
      <c r="AB7" s="373">
        <v>144</v>
      </c>
      <c r="AC7" s="264">
        <f>SUM(X7:AB7)</f>
        <v>736</v>
      </c>
      <c r="AD7" s="1"/>
      <c r="AE7" s="26"/>
      <c r="AF7" s="26"/>
      <c r="AG7" s="26"/>
      <c r="AH7" s="26"/>
      <c r="AI7" s="26"/>
      <c r="AJ7" s="26"/>
    </row>
    <row r="8" spans="1:36" ht="18.899999999999999" customHeight="1">
      <c r="A8" s="1"/>
      <c r="B8" s="266">
        <v>6</v>
      </c>
      <c r="C8" s="265" t="s">
        <v>43</v>
      </c>
      <c r="D8" s="60">
        <f>SUM(K8+Q8+W8+AC8)</f>
        <v>2892</v>
      </c>
      <c r="E8" s="61">
        <f>SUM(D8)/20</f>
        <v>144.6</v>
      </c>
      <c r="F8" s="62">
        <v>148</v>
      </c>
      <c r="G8" s="62">
        <v>144</v>
      </c>
      <c r="H8" s="62">
        <v>148</v>
      </c>
      <c r="I8" s="62">
        <v>147</v>
      </c>
      <c r="J8" s="62">
        <v>144</v>
      </c>
      <c r="K8" s="60">
        <f>SUM(F8:J8)</f>
        <v>731</v>
      </c>
      <c r="L8" s="62">
        <v>144</v>
      </c>
      <c r="M8" s="62">
        <v>148</v>
      </c>
      <c r="N8" s="62">
        <v>144</v>
      </c>
      <c r="O8" s="62">
        <v>148</v>
      </c>
      <c r="P8" s="62">
        <v>134</v>
      </c>
      <c r="Q8" s="60">
        <f>SUM(L8:P8)</f>
        <v>718</v>
      </c>
      <c r="R8" s="62">
        <v>148</v>
      </c>
      <c r="S8" s="62">
        <v>140</v>
      </c>
      <c r="T8" s="62">
        <v>144</v>
      </c>
      <c r="U8" s="62">
        <v>148</v>
      </c>
      <c r="V8" s="62">
        <v>144</v>
      </c>
      <c r="W8" s="60">
        <f>SUM(R8:V8)</f>
        <v>724</v>
      </c>
      <c r="X8" s="373">
        <v>143</v>
      </c>
      <c r="Y8" s="373">
        <v>140</v>
      </c>
      <c r="Z8" s="373">
        <v>144</v>
      </c>
      <c r="AA8" s="373">
        <v>148</v>
      </c>
      <c r="AB8" s="373">
        <v>144</v>
      </c>
      <c r="AC8" s="264">
        <f>SUM(X8:AB8)</f>
        <v>719</v>
      </c>
      <c r="AD8" s="1"/>
      <c r="AE8" s="26"/>
      <c r="AF8" s="26"/>
      <c r="AG8" s="26"/>
      <c r="AH8" s="26"/>
      <c r="AI8" s="26"/>
      <c r="AJ8" s="26"/>
    </row>
    <row r="9" spans="1:36" ht="18.899999999999999" customHeight="1">
      <c r="A9" s="1"/>
      <c r="B9" s="266">
        <v>7</v>
      </c>
      <c r="C9" s="265" t="s">
        <v>60</v>
      </c>
      <c r="D9" s="60">
        <f>SUM(K9+Q9+W9+AC9)</f>
        <v>2831</v>
      </c>
      <c r="E9" s="61">
        <f>SUM(D9)/20</f>
        <v>141.55000000000001</v>
      </c>
      <c r="F9" s="62">
        <v>148</v>
      </c>
      <c r="G9" s="62">
        <v>140</v>
      </c>
      <c r="H9" s="62">
        <v>132</v>
      </c>
      <c r="I9" s="62">
        <v>148</v>
      </c>
      <c r="J9" s="62">
        <v>144</v>
      </c>
      <c r="K9" s="60">
        <f>SUM(F9:J9)</f>
        <v>712</v>
      </c>
      <c r="L9" s="62">
        <v>148</v>
      </c>
      <c r="M9" s="62">
        <v>144</v>
      </c>
      <c r="N9" s="62">
        <v>148</v>
      </c>
      <c r="O9" s="62">
        <v>144</v>
      </c>
      <c r="P9" s="62">
        <v>140</v>
      </c>
      <c r="Q9" s="60">
        <f>SUM(L9:P9)</f>
        <v>724</v>
      </c>
      <c r="R9" s="62">
        <v>130</v>
      </c>
      <c r="S9" s="62">
        <v>140</v>
      </c>
      <c r="T9" s="62">
        <v>143</v>
      </c>
      <c r="U9" s="62">
        <v>131</v>
      </c>
      <c r="V9" s="62">
        <v>131</v>
      </c>
      <c r="W9" s="60">
        <f>SUM(R9:V9)</f>
        <v>675</v>
      </c>
      <c r="X9" s="373">
        <v>148</v>
      </c>
      <c r="Y9" s="373">
        <v>144</v>
      </c>
      <c r="Z9" s="373">
        <v>140</v>
      </c>
      <c r="AA9" s="373">
        <v>144</v>
      </c>
      <c r="AB9" s="373">
        <v>144</v>
      </c>
      <c r="AC9" s="264">
        <f>SUM(X9:AB9)</f>
        <v>720</v>
      </c>
      <c r="AD9" s="1"/>
      <c r="AE9" s="26"/>
      <c r="AF9" s="26"/>
      <c r="AG9" s="26"/>
      <c r="AH9" s="26"/>
      <c r="AI9" s="26"/>
      <c r="AJ9" s="26"/>
    </row>
    <row r="10" spans="1:36" ht="18.899999999999999" customHeight="1">
      <c r="A10" s="1"/>
      <c r="B10" s="266">
        <v>8</v>
      </c>
      <c r="C10" s="359" t="s">
        <v>73</v>
      </c>
      <c r="D10" s="60">
        <f>SUM(K10+Q10+W10+AC10)</f>
        <v>2822</v>
      </c>
      <c r="E10" s="61">
        <f>SUM(D10)/20</f>
        <v>141.1</v>
      </c>
      <c r="F10" s="62">
        <v>140</v>
      </c>
      <c r="G10" s="62">
        <v>131</v>
      </c>
      <c r="H10" s="62">
        <v>129</v>
      </c>
      <c r="I10" s="62">
        <v>144</v>
      </c>
      <c r="J10" s="62">
        <v>144</v>
      </c>
      <c r="K10" s="60">
        <f>SUM(F10:J10)</f>
        <v>688</v>
      </c>
      <c r="L10" s="62">
        <v>148</v>
      </c>
      <c r="M10" s="62">
        <v>148</v>
      </c>
      <c r="N10" s="62">
        <v>144</v>
      </c>
      <c r="O10" s="62">
        <v>143</v>
      </c>
      <c r="P10" s="62">
        <v>144</v>
      </c>
      <c r="Q10" s="60">
        <f>SUM(L10:P10)</f>
        <v>727</v>
      </c>
      <c r="R10" s="372">
        <v>143</v>
      </c>
      <c r="S10" s="62">
        <v>144</v>
      </c>
      <c r="T10" s="62">
        <v>119</v>
      </c>
      <c r="U10" s="62">
        <v>144</v>
      </c>
      <c r="V10" s="62">
        <v>148</v>
      </c>
      <c r="W10" s="60">
        <f>SUM(R10:V10)</f>
        <v>698</v>
      </c>
      <c r="X10" s="373">
        <v>140</v>
      </c>
      <c r="Y10" s="373">
        <v>144</v>
      </c>
      <c r="Z10" s="373">
        <v>144</v>
      </c>
      <c r="AA10" s="373">
        <v>152</v>
      </c>
      <c r="AB10" s="373">
        <v>129</v>
      </c>
      <c r="AC10" s="264">
        <f>SUM(X10:AB10)</f>
        <v>709</v>
      </c>
      <c r="AD10" s="1"/>
      <c r="AE10" s="26"/>
      <c r="AF10" s="26"/>
      <c r="AG10" s="26"/>
      <c r="AH10" s="26"/>
      <c r="AI10" s="26"/>
      <c r="AJ10" s="26"/>
    </row>
    <row r="11" spans="1:36" ht="18.899999999999999" customHeight="1">
      <c r="A11" s="1"/>
      <c r="B11" s="266">
        <v>9</v>
      </c>
      <c r="C11" s="322" t="s">
        <v>22</v>
      </c>
      <c r="D11" s="60">
        <f>SUM(K11+Q11+W11+AC11)</f>
        <v>2818</v>
      </c>
      <c r="E11" s="61">
        <f>SUM(D11)/20</f>
        <v>140.9</v>
      </c>
      <c r="F11" s="374">
        <v>132</v>
      </c>
      <c r="G11" s="374">
        <v>128</v>
      </c>
      <c r="H11" s="374">
        <v>148</v>
      </c>
      <c r="I11" s="374">
        <v>144</v>
      </c>
      <c r="J11" s="374">
        <v>148</v>
      </c>
      <c r="K11" s="60">
        <f>SUM(F11:J11)</f>
        <v>700</v>
      </c>
      <c r="L11" s="374">
        <v>144</v>
      </c>
      <c r="M11" s="374">
        <v>148</v>
      </c>
      <c r="N11" s="374">
        <v>140</v>
      </c>
      <c r="O11" s="374">
        <v>140</v>
      </c>
      <c r="P11" s="374">
        <v>141</v>
      </c>
      <c r="Q11" s="60">
        <f>SUM(L11:P11)</f>
        <v>713</v>
      </c>
      <c r="R11" s="372">
        <v>144</v>
      </c>
      <c r="S11" s="62">
        <v>147</v>
      </c>
      <c r="T11" s="62">
        <v>148</v>
      </c>
      <c r="U11" s="62">
        <v>140</v>
      </c>
      <c r="V11" s="62">
        <v>132</v>
      </c>
      <c r="W11" s="60">
        <f>SUM(R11:V11)</f>
        <v>711</v>
      </c>
      <c r="X11" s="373">
        <v>140</v>
      </c>
      <c r="Y11" s="373">
        <v>140</v>
      </c>
      <c r="Z11" s="373">
        <v>126</v>
      </c>
      <c r="AA11" s="373">
        <v>144</v>
      </c>
      <c r="AB11" s="373">
        <v>144</v>
      </c>
      <c r="AC11" s="264">
        <f>SUM(X11:AB11)</f>
        <v>694</v>
      </c>
      <c r="AD11" s="1"/>
      <c r="AE11" s="26"/>
      <c r="AF11" s="26"/>
      <c r="AG11" s="26"/>
      <c r="AH11" s="26"/>
      <c r="AI11" s="26"/>
      <c r="AJ11" s="26"/>
    </row>
    <row r="12" spans="1:36" ht="18.899999999999999" customHeight="1">
      <c r="A12" s="1"/>
      <c r="B12" s="266">
        <v>10</v>
      </c>
      <c r="C12" s="265" t="s">
        <v>85</v>
      </c>
      <c r="D12" s="60">
        <f>SUM(K12+Q12+W12+AC12)</f>
        <v>2816</v>
      </c>
      <c r="E12" s="61">
        <f>SUM(D12)/20</f>
        <v>140.80000000000001</v>
      </c>
      <c r="F12" s="62">
        <v>144</v>
      </c>
      <c r="G12" s="62">
        <v>140</v>
      </c>
      <c r="H12" s="62">
        <v>127</v>
      </c>
      <c r="I12" s="62">
        <v>143</v>
      </c>
      <c r="J12" s="62">
        <v>148</v>
      </c>
      <c r="K12" s="60">
        <f>SUM(F12:J12)</f>
        <v>702</v>
      </c>
      <c r="L12" s="62">
        <v>148</v>
      </c>
      <c r="M12" s="62">
        <v>144</v>
      </c>
      <c r="N12" s="62">
        <v>144</v>
      </c>
      <c r="O12" s="62">
        <v>144</v>
      </c>
      <c r="P12" s="62">
        <v>144</v>
      </c>
      <c r="Q12" s="60">
        <f>SUM(L12:P12)</f>
        <v>724</v>
      </c>
      <c r="R12" s="372">
        <v>144</v>
      </c>
      <c r="S12" s="62">
        <v>143</v>
      </c>
      <c r="T12" s="62">
        <v>123</v>
      </c>
      <c r="U12" s="62">
        <v>140</v>
      </c>
      <c r="V12" s="62">
        <v>144</v>
      </c>
      <c r="W12" s="60">
        <f>SUM(R12:V12)</f>
        <v>694</v>
      </c>
      <c r="X12" s="373">
        <v>142</v>
      </c>
      <c r="Y12" s="373">
        <v>146</v>
      </c>
      <c r="Z12" s="373">
        <v>144</v>
      </c>
      <c r="AA12" s="373">
        <v>143</v>
      </c>
      <c r="AB12" s="373">
        <v>121</v>
      </c>
      <c r="AC12" s="264">
        <f>SUM(X12:AB12)</f>
        <v>696</v>
      </c>
      <c r="AD12" s="1"/>
      <c r="AE12" s="26"/>
      <c r="AF12" s="26"/>
      <c r="AG12" s="26"/>
      <c r="AH12" s="26"/>
      <c r="AI12" s="26"/>
      <c r="AJ12" s="26"/>
    </row>
    <row r="13" spans="1:36" ht="18.899999999999999" customHeight="1">
      <c r="A13" s="1"/>
      <c r="B13" s="266">
        <v>11</v>
      </c>
      <c r="C13" s="265" t="s">
        <v>100</v>
      </c>
      <c r="D13" s="60">
        <f>SUM(K13+Q13+W13+AC13)</f>
        <v>2810</v>
      </c>
      <c r="E13" s="61">
        <f>SUM(D13)/20</f>
        <v>140.5</v>
      </c>
      <c r="F13" s="62">
        <v>140</v>
      </c>
      <c r="G13" s="62">
        <v>135</v>
      </c>
      <c r="H13" s="62">
        <v>127</v>
      </c>
      <c r="I13" s="62">
        <v>148</v>
      </c>
      <c r="J13" s="62">
        <v>140</v>
      </c>
      <c r="K13" s="60">
        <f>SUM(F13:J13)</f>
        <v>690</v>
      </c>
      <c r="L13" s="62">
        <v>144</v>
      </c>
      <c r="M13" s="62">
        <v>144</v>
      </c>
      <c r="N13" s="62">
        <v>140</v>
      </c>
      <c r="O13" s="62">
        <v>140</v>
      </c>
      <c r="P13" s="62">
        <v>148</v>
      </c>
      <c r="Q13" s="60">
        <f>SUM(L13:P13)</f>
        <v>716</v>
      </c>
      <c r="R13" s="62">
        <v>144</v>
      </c>
      <c r="S13" s="62">
        <v>144</v>
      </c>
      <c r="T13" s="62">
        <v>120</v>
      </c>
      <c r="U13" s="62">
        <v>148</v>
      </c>
      <c r="V13" s="62">
        <v>130</v>
      </c>
      <c r="W13" s="60">
        <f>SUM(R13:V13)</f>
        <v>686</v>
      </c>
      <c r="X13" s="373">
        <v>140</v>
      </c>
      <c r="Y13" s="373">
        <v>145</v>
      </c>
      <c r="Z13" s="373">
        <v>145</v>
      </c>
      <c r="AA13" s="373">
        <v>144</v>
      </c>
      <c r="AB13" s="373">
        <v>144</v>
      </c>
      <c r="AC13" s="264">
        <f>SUM(X13:AB13)</f>
        <v>718</v>
      </c>
      <c r="AD13" s="1"/>
      <c r="AE13" s="26"/>
      <c r="AF13" s="26"/>
      <c r="AG13" s="26"/>
      <c r="AH13" s="26"/>
      <c r="AI13" s="26"/>
      <c r="AJ13" s="26"/>
    </row>
    <row r="14" spans="1:36" ht="18.899999999999999" customHeight="1">
      <c r="A14" s="1"/>
      <c r="B14" s="266">
        <v>12</v>
      </c>
      <c r="C14" s="265" t="s">
        <v>101</v>
      </c>
      <c r="D14" s="60">
        <f>SUM(K14+Q14+W14+AC14)</f>
        <v>2804</v>
      </c>
      <c r="E14" s="61">
        <f>SUM(D14)/20</f>
        <v>140.19999999999999</v>
      </c>
      <c r="F14" s="62">
        <v>129</v>
      </c>
      <c r="G14" s="62">
        <v>115</v>
      </c>
      <c r="H14" s="62">
        <v>148</v>
      </c>
      <c r="I14" s="62">
        <v>140</v>
      </c>
      <c r="J14" s="62">
        <v>148</v>
      </c>
      <c r="K14" s="60">
        <f>SUM(F14:J14)</f>
        <v>680</v>
      </c>
      <c r="L14" s="62">
        <v>140</v>
      </c>
      <c r="M14" s="62">
        <v>148</v>
      </c>
      <c r="N14" s="62">
        <v>144</v>
      </c>
      <c r="O14" s="62">
        <v>152</v>
      </c>
      <c r="P14" s="62">
        <v>125</v>
      </c>
      <c r="Q14" s="60">
        <f>SUM(L14:P14)</f>
        <v>709</v>
      </c>
      <c r="R14" s="62">
        <v>144</v>
      </c>
      <c r="S14" s="62">
        <v>144</v>
      </c>
      <c r="T14" s="62">
        <v>148</v>
      </c>
      <c r="U14" s="62">
        <v>128</v>
      </c>
      <c r="V14" s="62">
        <v>148</v>
      </c>
      <c r="W14" s="60">
        <f>SUM(R14:V14)</f>
        <v>712</v>
      </c>
      <c r="X14" s="373">
        <v>148</v>
      </c>
      <c r="Y14" s="373">
        <v>148</v>
      </c>
      <c r="Z14" s="373">
        <v>132</v>
      </c>
      <c r="AA14" s="373">
        <v>147</v>
      </c>
      <c r="AB14" s="373">
        <v>128</v>
      </c>
      <c r="AC14" s="264">
        <f>SUM(X14:AB14)</f>
        <v>703</v>
      </c>
      <c r="AD14" s="1"/>
      <c r="AE14" s="26"/>
      <c r="AF14" s="26"/>
      <c r="AG14" s="26"/>
      <c r="AH14" s="26"/>
      <c r="AI14" s="26"/>
      <c r="AJ14" s="26"/>
    </row>
    <row r="15" spans="1:36" ht="18.899999999999999" customHeight="1">
      <c r="A15" s="1"/>
      <c r="B15" s="266">
        <v>13</v>
      </c>
      <c r="C15" s="265" t="s">
        <v>23</v>
      </c>
      <c r="D15" s="60">
        <f>SUM(K15+Q15+W15+AC15)</f>
        <v>2788</v>
      </c>
      <c r="E15" s="61">
        <f>SUM(D15)/20</f>
        <v>139.4</v>
      </c>
      <c r="F15" s="62">
        <v>129</v>
      </c>
      <c r="G15" s="62">
        <v>148</v>
      </c>
      <c r="H15" s="62">
        <v>144</v>
      </c>
      <c r="I15" s="62">
        <v>140</v>
      </c>
      <c r="J15" s="62">
        <v>128</v>
      </c>
      <c r="K15" s="60">
        <f>SUM(F15:J15)</f>
        <v>689</v>
      </c>
      <c r="L15" s="62">
        <v>144</v>
      </c>
      <c r="M15" s="62">
        <v>144</v>
      </c>
      <c r="N15" s="62">
        <v>127</v>
      </c>
      <c r="O15" s="62">
        <v>129</v>
      </c>
      <c r="P15" s="62">
        <v>144</v>
      </c>
      <c r="Q15" s="60">
        <f>SUM(L15:P15)</f>
        <v>688</v>
      </c>
      <c r="R15" s="62">
        <v>147</v>
      </c>
      <c r="S15" s="62">
        <v>142</v>
      </c>
      <c r="T15" s="62">
        <v>148</v>
      </c>
      <c r="U15" s="62">
        <v>152</v>
      </c>
      <c r="V15" s="62">
        <v>144</v>
      </c>
      <c r="W15" s="60">
        <f>SUM(R15:V15)</f>
        <v>733</v>
      </c>
      <c r="X15" s="373">
        <v>107</v>
      </c>
      <c r="Y15" s="373">
        <v>143</v>
      </c>
      <c r="Z15" s="373">
        <v>144</v>
      </c>
      <c r="AA15" s="373">
        <v>140</v>
      </c>
      <c r="AB15" s="373">
        <v>144</v>
      </c>
      <c r="AC15" s="264">
        <f>SUM(X15:AB15)</f>
        <v>678</v>
      </c>
      <c r="AD15" s="1"/>
      <c r="AE15" s="26"/>
      <c r="AF15" s="26"/>
      <c r="AG15" s="26"/>
      <c r="AH15" s="26"/>
      <c r="AI15" s="26"/>
      <c r="AJ15" s="26"/>
    </row>
    <row r="16" spans="1:36" ht="18.899999999999999" customHeight="1">
      <c r="A16" s="1"/>
      <c r="B16" s="266">
        <v>14</v>
      </c>
      <c r="C16" s="265" t="s">
        <v>24</v>
      </c>
      <c r="D16" s="60">
        <f>SUM(K16+Q16+W16+AC16)</f>
        <v>2787</v>
      </c>
      <c r="E16" s="61">
        <f>SUM(D16)/20</f>
        <v>139.35</v>
      </c>
      <c r="F16" s="62">
        <v>142</v>
      </c>
      <c r="G16" s="62">
        <v>145</v>
      </c>
      <c r="H16" s="62">
        <v>145</v>
      </c>
      <c r="I16" s="62">
        <v>120</v>
      </c>
      <c r="J16" s="62">
        <v>144</v>
      </c>
      <c r="K16" s="60">
        <f>SUM(F16:J16)</f>
        <v>696</v>
      </c>
      <c r="L16" s="62">
        <v>143</v>
      </c>
      <c r="M16" s="62">
        <v>140</v>
      </c>
      <c r="N16" s="62">
        <v>144</v>
      </c>
      <c r="O16" s="62">
        <v>144</v>
      </c>
      <c r="P16" s="62">
        <v>140</v>
      </c>
      <c r="Q16" s="60">
        <f>SUM(L16:P16)</f>
        <v>711</v>
      </c>
      <c r="R16" s="62">
        <v>146</v>
      </c>
      <c r="S16" s="62">
        <v>140</v>
      </c>
      <c r="T16" s="62">
        <v>119</v>
      </c>
      <c r="U16" s="62">
        <v>144</v>
      </c>
      <c r="V16" s="62">
        <v>144</v>
      </c>
      <c r="W16" s="60">
        <f>SUM(R16:V16)</f>
        <v>693</v>
      </c>
      <c r="X16" s="252">
        <v>115</v>
      </c>
      <c r="Y16" s="252">
        <v>142</v>
      </c>
      <c r="Z16" s="252">
        <v>144</v>
      </c>
      <c r="AA16" s="252">
        <v>146</v>
      </c>
      <c r="AB16" s="252">
        <v>140</v>
      </c>
      <c r="AC16" s="264">
        <f>SUM(X16:AB16)</f>
        <v>687</v>
      </c>
      <c r="AD16" s="1"/>
      <c r="AE16" s="26"/>
      <c r="AF16" s="26"/>
      <c r="AG16" s="26"/>
      <c r="AH16" s="26"/>
      <c r="AI16" s="26"/>
      <c r="AJ16" s="26"/>
    </row>
    <row r="17" spans="1:36" ht="18.899999999999999" customHeight="1">
      <c r="A17" s="1"/>
      <c r="B17" s="266">
        <v>15</v>
      </c>
      <c r="C17" s="265" t="s">
        <v>102</v>
      </c>
      <c r="D17" s="60">
        <f>SUM(K17+Q17+W17+AC17)</f>
        <v>2779</v>
      </c>
      <c r="E17" s="61">
        <f>SUM(D17)/20</f>
        <v>138.94999999999999</v>
      </c>
      <c r="F17" s="62">
        <v>144</v>
      </c>
      <c r="G17" s="62">
        <v>148</v>
      </c>
      <c r="H17" s="62">
        <v>144</v>
      </c>
      <c r="I17" s="62">
        <v>144</v>
      </c>
      <c r="J17" s="62">
        <v>132</v>
      </c>
      <c r="K17" s="60">
        <f>SUM(F17:J17)</f>
        <v>712</v>
      </c>
      <c r="L17" s="62">
        <v>144</v>
      </c>
      <c r="M17" s="62">
        <v>140</v>
      </c>
      <c r="N17" s="62">
        <v>128</v>
      </c>
      <c r="O17" s="62">
        <v>122</v>
      </c>
      <c r="P17" s="62">
        <v>144</v>
      </c>
      <c r="Q17" s="60">
        <f>SUM(L17:P17)</f>
        <v>678</v>
      </c>
      <c r="R17" s="372">
        <v>144</v>
      </c>
      <c r="S17" s="62">
        <v>115</v>
      </c>
      <c r="T17" s="62">
        <v>144</v>
      </c>
      <c r="U17" s="62">
        <v>130</v>
      </c>
      <c r="V17" s="62">
        <v>132</v>
      </c>
      <c r="W17" s="60">
        <f>SUM(R17:V17)</f>
        <v>665</v>
      </c>
      <c r="X17" s="373">
        <v>140</v>
      </c>
      <c r="Y17" s="373">
        <v>144</v>
      </c>
      <c r="Z17" s="373">
        <v>148</v>
      </c>
      <c r="AA17" s="373">
        <v>144</v>
      </c>
      <c r="AB17" s="373">
        <v>148</v>
      </c>
      <c r="AC17" s="264">
        <f>SUM(X17:AB17)</f>
        <v>724</v>
      </c>
      <c r="AD17" s="1"/>
      <c r="AE17" s="26"/>
      <c r="AF17" s="26"/>
      <c r="AG17" s="26"/>
      <c r="AH17" s="26"/>
      <c r="AI17" s="26"/>
      <c r="AJ17" s="26"/>
    </row>
    <row r="18" spans="1:36" ht="18.899999999999999" customHeight="1">
      <c r="A18" s="1"/>
      <c r="B18" s="266">
        <v>16</v>
      </c>
      <c r="C18" s="265" t="s">
        <v>28</v>
      </c>
      <c r="D18" s="60">
        <f>SUM(K18+Q18+W18+AC18)</f>
        <v>2771</v>
      </c>
      <c r="E18" s="61">
        <f>SUM(D18)/20</f>
        <v>138.55000000000001</v>
      </c>
      <c r="F18" s="62">
        <v>129</v>
      </c>
      <c r="G18" s="62">
        <v>143</v>
      </c>
      <c r="H18" s="62">
        <v>129</v>
      </c>
      <c r="I18" s="62">
        <v>131</v>
      </c>
      <c r="J18" s="62">
        <v>128</v>
      </c>
      <c r="K18" s="60">
        <f>SUM(F18:J18)</f>
        <v>660</v>
      </c>
      <c r="L18" s="62">
        <v>133</v>
      </c>
      <c r="M18" s="62">
        <v>144</v>
      </c>
      <c r="N18" s="62">
        <v>144</v>
      </c>
      <c r="O18" s="62">
        <v>140</v>
      </c>
      <c r="P18" s="62">
        <v>140</v>
      </c>
      <c r="Q18" s="60">
        <f>SUM(L18:P18)</f>
        <v>701</v>
      </c>
      <c r="R18" s="372">
        <v>129</v>
      </c>
      <c r="S18" s="62">
        <v>140</v>
      </c>
      <c r="T18" s="62">
        <v>147</v>
      </c>
      <c r="U18" s="62">
        <v>140</v>
      </c>
      <c r="V18" s="62">
        <v>144</v>
      </c>
      <c r="W18" s="60">
        <f>SUM(R18:V18)</f>
        <v>700</v>
      </c>
      <c r="X18" s="373">
        <v>148</v>
      </c>
      <c r="Y18" s="373">
        <v>144</v>
      </c>
      <c r="Z18" s="373">
        <v>148</v>
      </c>
      <c r="AA18" s="373">
        <v>140</v>
      </c>
      <c r="AB18" s="373">
        <v>130</v>
      </c>
      <c r="AC18" s="264">
        <f>SUM(X18:AB18)</f>
        <v>710</v>
      </c>
      <c r="AD18" s="1"/>
      <c r="AE18" s="26"/>
      <c r="AF18" s="26"/>
      <c r="AG18" s="26"/>
      <c r="AH18" s="26"/>
      <c r="AI18" s="26"/>
      <c r="AJ18" s="26"/>
    </row>
    <row r="19" spans="1:36" ht="18.899999999999999" customHeight="1">
      <c r="A19" s="1"/>
      <c r="B19" s="266">
        <v>17</v>
      </c>
      <c r="C19" s="265" t="s">
        <v>12</v>
      </c>
      <c r="D19" s="60">
        <f>SUM(K19+Q19+W19+AC19)</f>
        <v>2770</v>
      </c>
      <c r="E19" s="61">
        <f>SUM(D19)/20</f>
        <v>138.5</v>
      </c>
      <c r="F19" s="62">
        <v>144</v>
      </c>
      <c r="G19" s="62">
        <v>129</v>
      </c>
      <c r="H19" s="62">
        <v>144</v>
      </c>
      <c r="I19" s="62">
        <v>140</v>
      </c>
      <c r="J19" s="62">
        <v>122</v>
      </c>
      <c r="K19" s="60">
        <f>SUM(F19:J19)</f>
        <v>679</v>
      </c>
      <c r="L19" s="62">
        <v>128</v>
      </c>
      <c r="M19" s="62">
        <v>140</v>
      </c>
      <c r="N19" s="62">
        <v>140</v>
      </c>
      <c r="O19" s="62">
        <v>142</v>
      </c>
      <c r="P19" s="62">
        <v>148</v>
      </c>
      <c r="Q19" s="60">
        <f>SUM(L19:P19)</f>
        <v>698</v>
      </c>
      <c r="R19" s="372">
        <v>134</v>
      </c>
      <c r="S19" s="62">
        <v>144</v>
      </c>
      <c r="T19" s="62">
        <v>134</v>
      </c>
      <c r="U19" s="62">
        <v>128</v>
      </c>
      <c r="V19" s="62">
        <v>142</v>
      </c>
      <c r="W19" s="60">
        <f>SUM(R19:V19)</f>
        <v>682</v>
      </c>
      <c r="X19" s="373">
        <v>140</v>
      </c>
      <c r="Y19" s="373">
        <v>144</v>
      </c>
      <c r="Z19" s="373">
        <v>144</v>
      </c>
      <c r="AA19" s="373">
        <v>140</v>
      </c>
      <c r="AB19" s="373">
        <v>143</v>
      </c>
      <c r="AC19" s="264">
        <f>SUM(X19:AB19)</f>
        <v>711</v>
      </c>
      <c r="AD19" s="1"/>
      <c r="AE19" s="26"/>
      <c r="AF19" s="26"/>
      <c r="AG19" s="26"/>
      <c r="AH19" s="26"/>
      <c r="AI19" s="26"/>
      <c r="AJ19" s="26"/>
    </row>
    <row r="20" spans="1:36" ht="18.899999999999999" customHeight="1">
      <c r="A20" s="1"/>
      <c r="B20" s="266">
        <v>18</v>
      </c>
      <c r="C20" s="265" t="s">
        <v>54</v>
      </c>
      <c r="D20" s="60">
        <f>SUM(K20+Q20+W20+AC20)</f>
        <v>2751</v>
      </c>
      <c r="E20" s="61">
        <f>SUM(D20)/20</f>
        <v>137.55000000000001</v>
      </c>
      <c r="F20" s="62">
        <v>148</v>
      </c>
      <c r="G20" s="62">
        <v>144</v>
      </c>
      <c r="H20" s="62">
        <v>129</v>
      </c>
      <c r="I20" s="62">
        <v>148</v>
      </c>
      <c r="J20" s="62">
        <v>148</v>
      </c>
      <c r="K20" s="60">
        <f>SUM(F20:J20)</f>
        <v>717</v>
      </c>
      <c r="L20" s="62">
        <v>134</v>
      </c>
      <c r="M20" s="62">
        <v>144</v>
      </c>
      <c r="N20" s="62">
        <v>127</v>
      </c>
      <c r="O20" s="62">
        <v>121</v>
      </c>
      <c r="P20" s="62">
        <v>144</v>
      </c>
      <c r="Q20" s="60">
        <f>SUM(L20:P20)</f>
        <v>670</v>
      </c>
      <c r="R20" s="372">
        <v>140</v>
      </c>
      <c r="S20" s="62">
        <v>144</v>
      </c>
      <c r="T20" s="62">
        <v>144</v>
      </c>
      <c r="U20" s="62">
        <v>129</v>
      </c>
      <c r="V20" s="62">
        <v>144</v>
      </c>
      <c r="W20" s="60">
        <f>SUM(R20:V20)</f>
        <v>701</v>
      </c>
      <c r="X20" s="373">
        <v>132</v>
      </c>
      <c r="Y20" s="373">
        <v>125</v>
      </c>
      <c r="Z20" s="373">
        <v>142</v>
      </c>
      <c r="AA20" s="373">
        <v>120</v>
      </c>
      <c r="AB20" s="373">
        <v>144</v>
      </c>
      <c r="AC20" s="264">
        <f>SUM(X20:AB20)</f>
        <v>663</v>
      </c>
      <c r="AD20" s="1"/>
      <c r="AE20" s="26"/>
      <c r="AF20" s="26"/>
      <c r="AG20" s="26"/>
      <c r="AH20" s="26"/>
      <c r="AI20" s="26"/>
      <c r="AJ20" s="26"/>
    </row>
    <row r="21" spans="1:36" ht="18.899999999999999" customHeight="1">
      <c r="A21" s="1"/>
      <c r="B21" s="266">
        <v>19</v>
      </c>
      <c r="C21" s="265" t="s">
        <v>27</v>
      </c>
      <c r="D21" s="60">
        <f>SUM(K21+Q21+W21+AC21)</f>
        <v>2740</v>
      </c>
      <c r="E21" s="61">
        <f>SUM(D21)/20</f>
        <v>137</v>
      </c>
      <c r="F21" s="62">
        <v>144</v>
      </c>
      <c r="G21" s="62">
        <v>129</v>
      </c>
      <c r="H21" s="62">
        <v>140</v>
      </c>
      <c r="I21" s="62">
        <v>144</v>
      </c>
      <c r="J21" s="62">
        <v>144</v>
      </c>
      <c r="K21" s="60">
        <f>SUM(F21:J21)</f>
        <v>701</v>
      </c>
      <c r="L21" s="62">
        <v>148</v>
      </c>
      <c r="M21" s="62">
        <v>129</v>
      </c>
      <c r="N21" s="62">
        <v>148</v>
      </c>
      <c r="O21" s="62">
        <v>140</v>
      </c>
      <c r="P21" s="62">
        <v>144</v>
      </c>
      <c r="Q21" s="60">
        <f>SUM(L21:P21)</f>
        <v>709</v>
      </c>
      <c r="R21" s="62">
        <v>144</v>
      </c>
      <c r="S21" s="62">
        <v>127</v>
      </c>
      <c r="T21" s="62">
        <v>131</v>
      </c>
      <c r="U21" s="62">
        <v>131</v>
      </c>
      <c r="V21" s="62">
        <v>125</v>
      </c>
      <c r="W21" s="60">
        <f>SUM(R21:V21)</f>
        <v>658</v>
      </c>
      <c r="X21" s="62">
        <v>99</v>
      </c>
      <c r="Y21" s="62">
        <v>140</v>
      </c>
      <c r="Z21" s="62">
        <v>143</v>
      </c>
      <c r="AA21" s="62">
        <v>144</v>
      </c>
      <c r="AB21" s="62">
        <v>146</v>
      </c>
      <c r="AC21" s="264">
        <f>SUM(X21:AB21)</f>
        <v>672</v>
      </c>
      <c r="AD21" s="1"/>
      <c r="AE21" s="26"/>
      <c r="AF21" s="26"/>
      <c r="AG21" s="26"/>
      <c r="AH21" s="26"/>
      <c r="AI21" s="26"/>
      <c r="AJ21" s="26"/>
    </row>
    <row r="22" spans="1:36" ht="18.899999999999999" customHeight="1">
      <c r="A22" s="1"/>
      <c r="B22" s="266">
        <v>20</v>
      </c>
      <c r="C22" s="265" t="s">
        <v>103</v>
      </c>
      <c r="D22" s="60">
        <f>SUM(K22+Q22+W22+AC22)</f>
        <v>2691</v>
      </c>
      <c r="E22" s="61">
        <f>SUM(D22)/20</f>
        <v>134.55000000000001</v>
      </c>
      <c r="F22" s="62">
        <v>132</v>
      </c>
      <c r="G22" s="62">
        <v>129</v>
      </c>
      <c r="H22" s="62">
        <v>140</v>
      </c>
      <c r="I22" s="62">
        <v>125</v>
      </c>
      <c r="J22" s="62">
        <v>143</v>
      </c>
      <c r="K22" s="60">
        <f>SUM(F22:J22)</f>
        <v>669</v>
      </c>
      <c r="L22" s="62">
        <v>116</v>
      </c>
      <c r="M22" s="62">
        <v>142</v>
      </c>
      <c r="N22" s="62">
        <v>120</v>
      </c>
      <c r="O22" s="62">
        <v>141</v>
      </c>
      <c r="P22" s="62">
        <v>140</v>
      </c>
      <c r="Q22" s="60">
        <f>SUM(L22:P22)</f>
        <v>659</v>
      </c>
      <c r="R22" s="372">
        <v>128</v>
      </c>
      <c r="S22" s="62">
        <v>127</v>
      </c>
      <c r="T22" s="62">
        <v>144</v>
      </c>
      <c r="U22" s="62">
        <v>140</v>
      </c>
      <c r="V22" s="62">
        <v>144</v>
      </c>
      <c r="W22" s="60">
        <f>SUM(R22:V22)</f>
        <v>683</v>
      </c>
      <c r="X22" s="373">
        <v>129</v>
      </c>
      <c r="Y22" s="373">
        <v>142</v>
      </c>
      <c r="Z22" s="373">
        <v>128</v>
      </c>
      <c r="AA22" s="373">
        <v>148</v>
      </c>
      <c r="AB22" s="373">
        <v>133</v>
      </c>
      <c r="AC22" s="264">
        <f>SUM(X22:AB22)</f>
        <v>680</v>
      </c>
      <c r="AD22" s="1"/>
      <c r="AE22" s="26"/>
      <c r="AF22" s="26"/>
      <c r="AG22" s="26"/>
      <c r="AH22" s="26"/>
      <c r="AI22" s="26"/>
      <c r="AJ22" s="26"/>
    </row>
    <row r="23" spans="1:36" ht="18.899999999999999" customHeight="1">
      <c r="A23" s="1"/>
      <c r="B23" s="266">
        <v>21</v>
      </c>
      <c r="C23" s="265" t="s">
        <v>4</v>
      </c>
      <c r="D23" s="60">
        <f>SUM(K23+Q23+W23+AC23)</f>
        <v>2673</v>
      </c>
      <c r="E23" s="61">
        <f>SUM(D23)/20</f>
        <v>133.65</v>
      </c>
      <c r="F23" s="62">
        <v>127</v>
      </c>
      <c r="G23" s="62">
        <v>127</v>
      </c>
      <c r="H23" s="62">
        <v>125</v>
      </c>
      <c r="I23" s="62">
        <v>140</v>
      </c>
      <c r="J23" s="62">
        <v>131</v>
      </c>
      <c r="K23" s="60">
        <f>SUM(F23:J23)</f>
        <v>650</v>
      </c>
      <c r="L23" s="62">
        <v>119</v>
      </c>
      <c r="M23" s="62">
        <v>140</v>
      </c>
      <c r="N23" s="62">
        <v>142</v>
      </c>
      <c r="O23" s="62">
        <v>140</v>
      </c>
      <c r="P23" s="62">
        <v>128</v>
      </c>
      <c r="Q23" s="60">
        <f>SUM(L23:P23)</f>
        <v>669</v>
      </c>
      <c r="R23" s="372">
        <v>144</v>
      </c>
      <c r="S23" s="62">
        <v>127</v>
      </c>
      <c r="T23" s="62">
        <v>144</v>
      </c>
      <c r="U23" s="62">
        <v>144</v>
      </c>
      <c r="V23" s="62">
        <v>128</v>
      </c>
      <c r="W23" s="60">
        <f>SUM(R23:V23)</f>
        <v>687</v>
      </c>
      <c r="X23" s="373">
        <v>142</v>
      </c>
      <c r="Y23" s="373">
        <v>131</v>
      </c>
      <c r="Z23" s="373">
        <v>126</v>
      </c>
      <c r="AA23" s="373">
        <v>126</v>
      </c>
      <c r="AB23" s="373">
        <v>142</v>
      </c>
      <c r="AC23" s="264">
        <f>SUM(X23:AB23)</f>
        <v>667</v>
      </c>
      <c r="AD23" s="1"/>
      <c r="AE23" s="26"/>
      <c r="AF23" s="26"/>
      <c r="AG23" s="26"/>
      <c r="AH23" s="26"/>
      <c r="AI23" s="26"/>
      <c r="AJ23" s="26"/>
    </row>
    <row r="24" spans="1:36" ht="18.899999999999999" customHeight="1">
      <c r="A24" s="1"/>
      <c r="B24" s="266">
        <v>22</v>
      </c>
      <c r="C24" s="265" t="s">
        <v>104</v>
      </c>
      <c r="D24" s="60">
        <f>SUM(K24+Q24+W24+AC24)</f>
        <v>2657</v>
      </c>
      <c r="E24" s="61">
        <f>SUM(D24)/20</f>
        <v>132.85</v>
      </c>
      <c r="F24" s="62">
        <v>140</v>
      </c>
      <c r="G24" s="62">
        <v>140</v>
      </c>
      <c r="H24" s="62">
        <v>144</v>
      </c>
      <c r="I24" s="62">
        <v>129</v>
      </c>
      <c r="J24" s="62">
        <v>130</v>
      </c>
      <c r="K24" s="60">
        <f>SUM(F24:J24)</f>
        <v>683</v>
      </c>
      <c r="L24" s="62">
        <v>142</v>
      </c>
      <c r="M24" s="62">
        <v>129</v>
      </c>
      <c r="N24" s="62">
        <v>123</v>
      </c>
      <c r="O24" s="62">
        <v>144</v>
      </c>
      <c r="P24" s="62">
        <v>129</v>
      </c>
      <c r="Q24" s="60">
        <f>SUM(L24:P24)</f>
        <v>667</v>
      </c>
      <c r="R24" s="62">
        <v>140</v>
      </c>
      <c r="S24" s="62">
        <v>140</v>
      </c>
      <c r="T24" s="62">
        <v>129</v>
      </c>
      <c r="U24" s="62">
        <v>127</v>
      </c>
      <c r="V24" s="62">
        <v>124</v>
      </c>
      <c r="W24" s="60">
        <f>SUM(R24:V24)</f>
        <v>660</v>
      </c>
      <c r="X24" s="373">
        <v>148</v>
      </c>
      <c r="Y24" s="373">
        <v>123</v>
      </c>
      <c r="Z24" s="373">
        <v>123</v>
      </c>
      <c r="AA24" s="373">
        <v>129</v>
      </c>
      <c r="AB24" s="373">
        <v>124</v>
      </c>
      <c r="AC24" s="264">
        <f>SUM(X24:AB24)</f>
        <v>647</v>
      </c>
      <c r="AD24" s="1"/>
      <c r="AE24" s="26"/>
      <c r="AF24" s="26"/>
      <c r="AG24" s="26"/>
      <c r="AH24" s="26"/>
      <c r="AI24" s="26"/>
      <c r="AJ24" s="26"/>
    </row>
    <row r="25" spans="1:36" ht="18.899999999999999" customHeight="1">
      <c r="A25" s="1"/>
      <c r="B25" s="266">
        <v>23</v>
      </c>
      <c r="C25" s="265" t="s">
        <v>3</v>
      </c>
      <c r="D25" s="60">
        <f>SUM(K25+Q25+W25+AC25)</f>
        <v>2630</v>
      </c>
      <c r="E25" s="61">
        <f>SUM(D25)/20</f>
        <v>131.5</v>
      </c>
      <c r="F25" s="62">
        <v>125</v>
      </c>
      <c r="G25" s="62">
        <v>131</v>
      </c>
      <c r="H25" s="62">
        <v>148</v>
      </c>
      <c r="I25" s="62">
        <v>126</v>
      </c>
      <c r="J25" s="62">
        <v>124</v>
      </c>
      <c r="K25" s="60">
        <f>SUM(F25:J25)</f>
        <v>654</v>
      </c>
      <c r="L25" s="62">
        <v>144</v>
      </c>
      <c r="M25" s="62">
        <v>142</v>
      </c>
      <c r="N25" s="62">
        <v>112</v>
      </c>
      <c r="O25" s="62">
        <v>128</v>
      </c>
      <c r="P25" s="62">
        <v>128</v>
      </c>
      <c r="Q25" s="60">
        <f>SUM(L25:P25)</f>
        <v>654</v>
      </c>
      <c r="R25" s="372">
        <v>126</v>
      </c>
      <c r="S25" s="372">
        <v>128</v>
      </c>
      <c r="T25" s="372">
        <v>140</v>
      </c>
      <c r="U25" s="372">
        <v>129</v>
      </c>
      <c r="V25" s="62">
        <v>144</v>
      </c>
      <c r="W25" s="60">
        <f>SUM(R25:V25)</f>
        <v>667</v>
      </c>
      <c r="X25" s="252">
        <v>100</v>
      </c>
      <c r="Y25" s="252">
        <v>140</v>
      </c>
      <c r="Z25" s="252">
        <v>131</v>
      </c>
      <c r="AA25" s="252">
        <v>140</v>
      </c>
      <c r="AB25" s="252">
        <v>144</v>
      </c>
      <c r="AC25" s="253">
        <f>SUM(X25:AB25)</f>
        <v>655</v>
      </c>
      <c r="AD25" s="1"/>
      <c r="AE25" s="26"/>
      <c r="AF25" s="26"/>
      <c r="AG25" s="26"/>
      <c r="AH25" s="26"/>
      <c r="AI25" s="26"/>
      <c r="AJ25" s="26"/>
    </row>
    <row r="26" spans="1:36" ht="18.899999999999999" customHeight="1">
      <c r="A26" s="1"/>
      <c r="B26" s="266">
        <v>24</v>
      </c>
      <c r="C26" s="265" t="s">
        <v>32</v>
      </c>
      <c r="D26" s="60">
        <f>SUM(K26+Q26+W26+AC26)</f>
        <v>2628</v>
      </c>
      <c r="E26" s="61">
        <f>SUM(D26)/20</f>
        <v>131.4</v>
      </c>
      <c r="F26" s="62">
        <v>140</v>
      </c>
      <c r="G26" s="62">
        <v>128</v>
      </c>
      <c r="H26" s="62">
        <v>133</v>
      </c>
      <c r="I26" s="62">
        <v>129</v>
      </c>
      <c r="J26" s="62">
        <v>130</v>
      </c>
      <c r="K26" s="60">
        <f>SUM(F26:J26)</f>
        <v>660</v>
      </c>
      <c r="L26" s="62">
        <v>127</v>
      </c>
      <c r="M26" s="62">
        <v>129</v>
      </c>
      <c r="N26" s="62">
        <v>132</v>
      </c>
      <c r="O26" s="62">
        <v>100</v>
      </c>
      <c r="P26" s="62">
        <v>127</v>
      </c>
      <c r="Q26" s="60">
        <f>SUM(L26:P26)</f>
        <v>615</v>
      </c>
      <c r="R26" s="62">
        <v>148</v>
      </c>
      <c r="S26" s="62">
        <v>140</v>
      </c>
      <c r="T26" s="62">
        <v>116</v>
      </c>
      <c r="U26" s="62">
        <v>143</v>
      </c>
      <c r="V26" s="62">
        <v>124</v>
      </c>
      <c r="W26" s="60">
        <f>SUM(R26:V26)</f>
        <v>671</v>
      </c>
      <c r="X26" s="373">
        <v>129</v>
      </c>
      <c r="Y26" s="373">
        <v>144</v>
      </c>
      <c r="Z26" s="373">
        <v>129</v>
      </c>
      <c r="AA26" s="373">
        <v>140</v>
      </c>
      <c r="AB26" s="373">
        <v>140</v>
      </c>
      <c r="AC26" s="264">
        <f>SUM(X26:AB26)</f>
        <v>682</v>
      </c>
      <c r="AD26" s="1"/>
      <c r="AE26" s="26"/>
      <c r="AF26" s="26"/>
      <c r="AG26" s="26"/>
      <c r="AH26" s="26"/>
      <c r="AI26" s="26"/>
      <c r="AJ26" s="26"/>
    </row>
    <row r="27" spans="1:36" ht="18.899999999999999" customHeight="1">
      <c r="A27" s="1"/>
      <c r="B27" s="266">
        <v>25</v>
      </c>
      <c r="C27" s="265" t="s">
        <v>49</v>
      </c>
      <c r="D27" s="60">
        <f>SUM(K27+Q27+W27+AC27)</f>
        <v>2595</v>
      </c>
      <c r="E27" s="61">
        <f>SUM(D27)/20</f>
        <v>129.75</v>
      </c>
      <c r="F27" s="62">
        <v>144</v>
      </c>
      <c r="G27" s="62">
        <v>117</v>
      </c>
      <c r="H27" s="62">
        <v>144</v>
      </c>
      <c r="I27" s="62">
        <v>114</v>
      </c>
      <c r="J27" s="62">
        <v>126</v>
      </c>
      <c r="K27" s="60">
        <f>SUM(F27:J27)</f>
        <v>645</v>
      </c>
      <c r="L27" s="62">
        <v>112</v>
      </c>
      <c r="M27" s="62">
        <v>124</v>
      </c>
      <c r="N27" s="62">
        <v>140</v>
      </c>
      <c r="O27" s="62">
        <v>143</v>
      </c>
      <c r="P27" s="62">
        <v>127</v>
      </c>
      <c r="Q27" s="60">
        <f>SUM(L27:P27)</f>
        <v>646</v>
      </c>
      <c r="R27" s="372">
        <v>136</v>
      </c>
      <c r="S27" s="372">
        <v>121</v>
      </c>
      <c r="T27" s="372">
        <v>132</v>
      </c>
      <c r="U27" s="372">
        <v>116</v>
      </c>
      <c r="V27" s="62">
        <v>123</v>
      </c>
      <c r="W27" s="60">
        <f>SUM(R27:V27)</f>
        <v>628</v>
      </c>
      <c r="X27" s="373">
        <v>140</v>
      </c>
      <c r="Y27" s="373">
        <v>140</v>
      </c>
      <c r="Z27" s="373">
        <v>112</v>
      </c>
      <c r="AA27" s="373">
        <v>144</v>
      </c>
      <c r="AB27" s="373">
        <v>140</v>
      </c>
      <c r="AC27" s="264">
        <f>SUM(X27:AB27)</f>
        <v>676</v>
      </c>
      <c r="AD27" s="1"/>
      <c r="AE27" s="26"/>
      <c r="AF27" s="26"/>
      <c r="AG27" s="26"/>
      <c r="AH27" s="26"/>
      <c r="AI27" s="26"/>
      <c r="AJ27" s="26"/>
    </row>
    <row r="28" spans="1:36" ht="18.899999999999999" customHeight="1">
      <c r="A28" s="1"/>
      <c r="B28" s="266">
        <v>26</v>
      </c>
      <c r="C28" s="265" t="s">
        <v>29</v>
      </c>
      <c r="D28" s="60">
        <f>SUM(K28+Q28+W28+AC28)</f>
        <v>2585</v>
      </c>
      <c r="E28" s="61">
        <f>SUM(D28)/20</f>
        <v>129.25</v>
      </c>
      <c r="F28" s="62">
        <v>131</v>
      </c>
      <c r="G28" s="62">
        <v>123</v>
      </c>
      <c r="H28" s="62">
        <v>115</v>
      </c>
      <c r="I28" s="62">
        <v>132</v>
      </c>
      <c r="J28" s="62">
        <v>128</v>
      </c>
      <c r="K28" s="60">
        <f>SUM(F28:J28)</f>
        <v>629</v>
      </c>
      <c r="L28" s="62">
        <v>135</v>
      </c>
      <c r="M28" s="62">
        <v>125</v>
      </c>
      <c r="N28" s="62">
        <v>144</v>
      </c>
      <c r="O28" s="62">
        <v>135</v>
      </c>
      <c r="P28" s="62">
        <v>131</v>
      </c>
      <c r="Q28" s="60">
        <f>SUM(L28:P28)</f>
        <v>670</v>
      </c>
      <c r="R28" s="372">
        <v>130</v>
      </c>
      <c r="S28" s="62">
        <v>127</v>
      </c>
      <c r="T28" s="62">
        <v>128</v>
      </c>
      <c r="U28" s="62">
        <v>126</v>
      </c>
      <c r="V28" s="62">
        <v>129</v>
      </c>
      <c r="W28" s="60">
        <f>SUM(R28:V28)</f>
        <v>640</v>
      </c>
      <c r="X28" s="373">
        <v>125</v>
      </c>
      <c r="Y28" s="373">
        <v>127</v>
      </c>
      <c r="Z28" s="373">
        <v>143</v>
      </c>
      <c r="AA28" s="373">
        <v>126</v>
      </c>
      <c r="AB28" s="373">
        <v>125</v>
      </c>
      <c r="AC28" s="264">
        <f>SUM(X28:AB28)</f>
        <v>646</v>
      </c>
      <c r="AD28" s="1"/>
      <c r="AE28" s="26"/>
      <c r="AF28" s="26"/>
      <c r="AG28" s="26"/>
      <c r="AH28" s="26"/>
      <c r="AI28" s="26"/>
      <c r="AJ28" s="26"/>
    </row>
    <row r="29" spans="1:36" ht="18.899999999999999" customHeight="1">
      <c r="A29" s="1"/>
      <c r="B29" s="266">
        <v>27</v>
      </c>
      <c r="C29" s="265" t="s">
        <v>89</v>
      </c>
      <c r="D29" s="60">
        <f>SUM(K29+Q29+W29+AC29)</f>
        <v>2550</v>
      </c>
      <c r="E29" s="61">
        <f>SUM(D29)/20</f>
        <v>127.5</v>
      </c>
      <c r="F29" s="62">
        <v>127</v>
      </c>
      <c r="G29" s="62">
        <v>120</v>
      </c>
      <c r="H29" s="62">
        <v>111</v>
      </c>
      <c r="I29" s="62">
        <v>126</v>
      </c>
      <c r="J29" s="62">
        <v>127</v>
      </c>
      <c r="K29" s="60">
        <f>SUM(F29:J29)</f>
        <v>611</v>
      </c>
      <c r="L29" s="62">
        <v>113</v>
      </c>
      <c r="M29" s="62">
        <v>122</v>
      </c>
      <c r="N29" s="62">
        <v>140</v>
      </c>
      <c r="O29" s="62">
        <v>133</v>
      </c>
      <c r="P29" s="62">
        <v>128</v>
      </c>
      <c r="Q29" s="60">
        <f>SUM(L29:P29)</f>
        <v>636</v>
      </c>
      <c r="R29" s="62">
        <v>127</v>
      </c>
      <c r="S29" s="62">
        <v>131</v>
      </c>
      <c r="T29" s="62">
        <v>140</v>
      </c>
      <c r="U29" s="62">
        <v>126</v>
      </c>
      <c r="V29" s="62">
        <v>126</v>
      </c>
      <c r="W29" s="60">
        <f>SUM(R29:V29)</f>
        <v>650</v>
      </c>
      <c r="X29" s="252">
        <v>140</v>
      </c>
      <c r="Y29" s="252">
        <v>130</v>
      </c>
      <c r="Z29" s="252">
        <v>140</v>
      </c>
      <c r="AA29" s="252">
        <v>128</v>
      </c>
      <c r="AB29" s="252">
        <v>115</v>
      </c>
      <c r="AC29" s="264">
        <f>SUM(X29:AB29)</f>
        <v>653</v>
      </c>
      <c r="AD29" s="1"/>
      <c r="AE29" s="26"/>
      <c r="AF29" s="26"/>
      <c r="AG29" s="26"/>
      <c r="AH29" s="26"/>
      <c r="AI29" s="26"/>
      <c r="AJ29" s="26"/>
    </row>
    <row r="30" spans="1:36" ht="18.899999999999999" customHeight="1">
      <c r="A30" s="1"/>
      <c r="B30" s="266">
        <v>28</v>
      </c>
      <c r="C30" s="265" t="s">
        <v>31</v>
      </c>
      <c r="D30" s="60">
        <f>SUM(K30+Q30+W30+AC30)</f>
        <v>2448</v>
      </c>
      <c r="E30" s="61">
        <f>SUM(D30)/20</f>
        <v>122.4</v>
      </c>
      <c r="F30" s="62">
        <v>121</v>
      </c>
      <c r="G30" s="62">
        <v>108</v>
      </c>
      <c r="H30" s="62">
        <v>130</v>
      </c>
      <c r="I30" s="62">
        <v>107</v>
      </c>
      <c r="J30" s="62">
        <v>122</v>
      </c>
      <c r="K30" s="60">
        <f>SUM(F30:J30)</f>
        <v>588</v>
      </c>
      <c r="L30" s="62">
        <v>122</v>
      </c>
      <c r="M30" s="62">
        <v>124</v>
      </c>
      <c r="N30" s="62">
        <v>123</v>
      </c>
      <c r="O30" s="62">
        <v>124</v>
      </c>
      <c r="P30" s="62">
        <v>120</v>
      </c>
      <c r="Q30" s="60">
        <f>SUM(L30:P30)</f>
        <v>613</v>
      </c>
      <c r="R30" s="372">
        <v>129</v>
      </c>
      <c r="S30" s="62">
        <v>123</v>
      </c>
      <c r="T30" s="62">
        <v>124</v>
      </c>
      <c r="U30" s="62">
        <v>126</v>
      </c>
      <c r="V30" s="62">
        <v>141</v>
      </c>
      <c r="W30" s="60">
        <f>SUM(R30:V30)</f>
        <v>643</v>
      </c>
      <c r="X30" s="373">
        <v>140</v>
      </c>
      <c r="Y30" s="373">
        <v>130</v>
      </c>
      <c r="Z30" s="373">
        <v>113</v>
      </c>
      <c r="AA30" s="373">
        <v>113</v>
      </c>
      <c r="AB30" s="373">
        <v>108</v>
      </c>
      <c r="AC30" s="264">
        <f>SUM(X30:AB30)</f>
        <v>604</v>
      </c>
      <c r="AD30" s="1"/>
      <c r="AE30" s="26"/>
      <c r="AF30" s="26"/>
      <c r="AG30" s="26"/>
      <c r="AH30" s="26"/>
      <c r="AI30" s="26"/>
      <c r="AJ30" s="26"/>
    </row>
    <row r="31" spans="1:36" ht="18.899999999999999" customHeight="1">
      <c r="A31" s="1"/>
      <c r="B31" s="266">
        <v>29</v>
      </c>
      <c r="C31" s="265" t="s">
        <v>30</v>
      </c>
      <c r="D31" s="60">
        <f>SUM(K31+Q31+W31+AC31)</f>
        <v>2434</v>
      </c>
      <c r="E31" s="61">
        <f>SUM(D31)/20</f>
        <v>121.7</v>
      </c>
      <c r="F31" s="62">
        <v>122</v>
      </c>
      <c r="G31" s="62">
        <v>133</v>
      </c>
      <c r="H31" s="62">
        <v>109</v>
      </c>
      <c r="I31" s="62">
        <v>104</v>
      </c>
      <c r="J31" s="62">
        <v>102</v>
      </c>
      <c r="K31" s="60">
        <f>SUM(F31:J31)</f>
        <v>570</v>
      </c>
      <c r="L31" s="62">
        <v>126</v>
      </c>
      <c r="M31" s="62">
        <v>121</v>
      </c>
      <c r="N31" s="62">
        <v>105</v>
      </c>
      <c r="O31" s="62">
        <v>132</v>
      </c>
      <c r="P31" s="62">
        <v>116</v>
      </c>
      <c r="Q31" s="60">
        <f>SUM(L31:P31)</f>
        <v>600</v>
      </c>
      <c r="R31" s="62">
        <v>132</v>
      </c>
      <c r="S31" s="62">
        <v>104</v>
      </c>
      <c r="T31" s="62">
        <v>127</v>
      </c>
      <c r="U31" s="62">
        <v>140</v>
      </c>
      <c r="V31" s="62">
        <v>129</v>
      </c>
      <c r="W31" s="60">
        <f>SUM(R31:V31)</f>
        <v>632</v>
      </c>
      <c r="X31" s="252">
        <v>140</v>
      </c>
      <c r="Y31" s="252">
        <v>120</v>
      </c>
      <c r="Z31" s="252">
        <v>129</v>
      </c>
      <c r="AA31" s="252">
        <v>128</v>
      </c>
      <c r="AB31" s="252">
        <v>115</v>
      </c>
      <c r="AC31" s="264">
        <f>SUM(X31:AB31)</f>
        <v>632</v>
      </c>
      <c r="AD31" s="1"/>
      <c r="AE31" s="26"/>
      <c r="AF31" s="26"/>
      <c r="AG31" s="26"/>
      <c r="AH31" s="26"/>
      <c r="AI31" s="26"/>
      <c r="AJ31" s="26"/>
    </row>
    <row r="32" spans="1:36" ht="18.899999999999999" customHeight="1">
      <c r="A32" s="1"/>
      <c r="B32" s="266">
        <v>30</v>
      </c>
      <c r="C32" s="265" t="s">
        <v>47</v>
      </c>
      <c r="D32" s="60">
        <f>SUM(K32+Q32+W32+AC32)</f>
        <v>2421</v>
      </c>
      <c r="E32" s="61">
        <f>SUM(D32)/20</f>
        <v>121.05</v>
      </c>
      <c r="F32" s="62">
        <v>131</v>
      </c>
      <c r="G32" s="62">
        <v>127</v>
      </c>
      <c r="H32" s="62">
        <v>126</v>
      </c>
      <c r="I32" s="62">
        <v>109</v>
      </c>
      <c r="J32" s="62">
        <v>124</v>
      </c>
      <c r="K32" s="60">
        <f>SUM(F32:J32)</f>
        <v>617</v>
      </c>
      <c r="L32" s="62">
        <v>107</v>
      </c>
      <c r="M32" s="62">
        <v>107</v>
      </c>
      <c r="N32" s="62">
        <v>116</v>
      </c>
      <c r="O32" s="62">
        <v>112</v>
      </c>
      <c r="P32" s="62">
        <v>115</v>
      </c>
      <c r="Q32" s="60">
        <f>SUM(L32:P32)</f>
        <v>557</v>
      </c>
      <c r="R32" s="62">
        <v>105</v>
      </c>
      <c r="S32" s="62">
        <v>128</v>
      </c>
      <c r="T32" s="62">
        <v>143</v>
      </c>
      <c r="U32" s="62">
        <v>94</v>
      </c>
      <c r="V32" s="62">
        <v>130</v>
      </c>
      <c r="W32" s="60">
        <f>SUM(R32:V32)</f>
        <v>600</v>
      </c>
      <c r="X32" s="373">
        <v>126</v>
      </c>
      <c r="Y32" s="373">
        <v>131</v>
      </c>
      <c r="Z32" s="373">
        <v>128</v>
      </c>
      <c r="AA32" s="373">
        <v>130</v>
      </c>
      <c r="AB32" s="373">
        <v>132</v>
      </c>
      <c r="AC32" s="264">
        <f>SUM(X32:AB32)</f>
        <v>647</v>
      </c>
      <c r="AD32" s="1"/>
      <c r="AE32" s="26"/>
      <c r="AF32" s="26"/>
      <c r="AG32" s="26"/>
      <c r="AH32" s="26"/>
      <c r="AI32" s="26"/>
      <c r="AJ32" s="26"/>
    </row>
    <row r="33" spans="1:36" ht="18.899999999999999" customHeight="1">
      <c r="A33" s="1"/>
      <c r="B33" s="266">
        <v>31</v>
      </c>
      <c r="C33" s="265" t="s">
        <v>55</v>
      </c>
      <c r="D33" s="60">
        <f>SUM(K33+Q33+W33+AC33)</f>
        <v>2410</v>
      </c>
      <c r="E33" s="61">
        <f>SUM(D33)/20</f>
        <v>120.5</v>
      </c>
      <c r="F33" s="62">
        <v>126</v>
      </c>
      <c r="G33" s="62">
        <v>122</v>
      </c>
      <c r="H33" s="62">
        <v>85</v>
      </c>
      <c r="I33" s="62">
        <v>126</v>
      </c>
      <c r="J33" s="62">
        <v>118</v>
      </c>
      <c r="K33" s="60">
        <f>SUM(F33:J33)</f>
        <v>577</v>
      </c>
      <c r="L33" s="62">
        <v>132</v>
      </c>
      <c r="M33" s="62">
        <v>128</v>
      </c>
      <c r="N33" s="62">
        <v>123</v>
      </c>
      <c r="O33" s="62">
        <v>128</v>
      </c>
      <c r="P33" s="62">
        <v>107</v>
      </c>
      <c r="Q33" s="60">
        <f>SUM(L33:P33)</f>
        <v>618</v>
      </c>
      <c r="R33" s="62">
        <v>126</v>
      </c>
      <c r="S33" s="62">
        <v>127</v>
      </c>
      <c r="T33" s="62">
        <v>104</v>
      </c>
      <c r="U33" s="62">
        <v>127</v>
      </c>
      <c r="V33" s="62">
        <v>140</v>
      </c>
      <c r="W33" s="60">
        <f>SUM(R33:V33)</f>
        <v>624</v>
      </c>
      <c r="X33" s="373">
        <v>133</v>
      </c>
      <c r="Y33" s="373">
        <v>127</v>
      </c>
      <c r="Z33" s="373">
        <v>113</v>
      </c>
      <c r="AA33" s="373">
        <v>114</v>
      </c>
      <c r="AB33" s="373">
        <v>104</v>
      </c>
      <c r="AC33" s="264">
        <f>SUM(X33:AB33)</f>
        <v>591</v>
      </c>
      <c r="AD33" s="1"/>
      <c r="AE33" s="26"/>
      <c r="AF33" s="26"/>
      <c r="AG33" s="26"/>
      <c r="AH33" s="26"/>
      <c r="AI33" s="26"/>
      <c r="AJ33" s="26"/>
    </row>
    <row r="34" spans="1:36" ht="18.899999999999999" customHeight="1">
      <c r="A34" s="1"/>
      <c r="B34" s="266">
        <v>32</v>
      </c>
      <c r="C34" s="265" t="s">
        <v>57</v>
      </c>
      <c r="D34" s="60">
        <f>SUM(K34+Q34+W34+AC34)</f>
        <v>2386</v>
      </c>
      <c r="E34" s="61">
        <f>SUM(D34)/20</f>
        <v>119.3</v>
      </c>
      <c r="F34" s="62">
        <v>120</v>
      </c>
      <c r="G34" s="62">
        <v>116</v>
      </c>
      <c r="H34" s="62">
        <v>115</v>
      </c>
      <c r="I34" s="62">
        <v>124</v>
      </c>
      <c r="J34" s="62">
        <v>126</v>
      </c>
      <c r="K34" s="60">
        <f>SUM(F34:J34)</f>
        <v>601</v>
      </c>
      <c r="L34" s="62">
        <v>122</v>
      </c>
      <c r="M34" s="62">
        <v>125</v>
      </c>
      <c r="N34" s="62">
        <v>140</v>
      </c>
      <c r="O34" s="62">
        <v>109</v>
      </c>
      <c r="P34" s="62">
        <v>112</v>
      </c>
      <c r="Q34" s="60">
        <f>SUM(L34:P34)</f>
        <v>608</v>
      </c>
      <c r="R34" s="62">
        <v>104</v>
      </c>
      <c r="S34" s="62">
        <v>117</v>
      </c>
      <c r="T34" s="62">
        <v>125</v>
      </c>
      <c r="U34" s="62">
        <v>110</v>
      </c>
      <c r="V34" s="62">
        <v>99</v>
      </c>
      <c r="W34" s="60">
        <f>SUM(R34:V34)</f>
        <v>555</v>
      </c>
      <c r="X34" s="373">
        <v>120</v>
      </c>
      <c r="Y34" s="373">
        <v>128</v>
      </c>
      <c r="Z34" s="373">
        <v>129</v>
      </c>
      <c r="AA34" s="373">
        <v>121</v>
      </c>
      <c r="AB34" s="373">
        <v>124</v>
      </c>
      <c r="AC34" s="264">
        <f>SUM(X34:AB34)</f>
        <v>622</v>
      </c>
      <c r="AD34" s="1"/>
      <c r="AE34" s="26"/>
      <c r="AF34" s="26"/>
      <c r="AG34" s="26"/>
      <c r="AH34" s="26"/>
      <c r="AI34" s="26"/>
      <c r="AJ34" s="26"/>
    </row>
    <row r="35" spans="1:36" ht="18.899999999999999" customHeight="1">
      <c r="A35" s="1"/>
      <c r="B35" s="266">
        <v>33</v>
      </c>
      <c r="C35" s="265" t="s">
        <v>35</v>
      </c>
      <c r="D35" s="60">
        <f>SUM(K35+Q35+W35+AC35)</f>
        <v>2336</v>
      </c>
      <c r="E35" s="61">
        <f>SUM(D35)/20</f>
        <v>116.8</v>
      </c>
      <c r="F35" s="62">
        <v>108</v>
      </c>
      <c r="G35" s="62">
        <v>124</v>
      </c>
      <c r="H35" s="62">
        <v>84</v>
      </c>
      <c r="I35" s="62">
        <v>99</v>
      </c>
      <c r="J35" s="62">
        <v>112</v>
      </c>
      <c r="K35" s="60">
        <f>SUM(F35:J35)</f>
        <v>527</v>
      </c>
      <c r="L35" s="62">
        <v>117</v>
      </c>
      <c r="M35" s="62">
        <v>108</v>
      </c>
      <c r="N35" s="62">
        <v>128</v>
      </c>
      <c r="O35" s="62">
        <v>126</v>
      </c>
      <c r="P35" s="62">
        <v>94</v>
      </c>
      <c r="Q35" s="60">
        <f>SUM(L35:P35)</f>
        <v>573</v>
      </c>
      <c r="R35" s="372">
        <v>115</v>
      </c>
      <c r="S35" s="372">
        <v>143</v>
      </c>
      <c r="T35" s="372">
        <v>121</v>
      </c>
      <c r="U35" s="372">
        <v>124</v>
      </c>
      <c r="V35" s="62">
        <v>131</v>
      </c>
      <c r="W35" s="60">
        <f>SUM(R35:V35)</f>
        <v>634</v>
      </c>
      <c r="X35" s="373">
        <v>119</v>
      </c>
      <c r="Y35" s="373">
        <v>121</v>
      </c>
      <c r="Z35" s="373">
        <v>128</v>
      </c>
      <c r="AA35" s="373">
        <v>127</v>
      </c>
      <c r="AB35" s="373">
        <v>107</v>
      </c>
      <c r="AC35" s="264">
        <f>SUM(X35:AB35)</f>
        <v>602</v>
      </c>
      <c r="AD35" s="1"/>
      <c r="AE35" s="26"/>
      <c r="AF35" s="26"/>
      <c r="AG35" s="26"/>
      <c r="AH35" s="26"/>
      <c r="AI35" s="26"/>
      <c r="AJ35" s="26"/>
    </row>
    <row r="36" spans="1:36" ht="18.899999999999999" customHeight="1">
      <c r="A36" s="1"/>
      <c r="B36" s="266">
        <v>34</v>
      </c>
      <c r="C36" s="265" t="s">
        <v>97</v>
      </c>
      <c r="D36" s="60">
        <f>SUM(K36+Q36+W36+AC36)</f>
        <v>2244</v>
      </c>
      <c r="E36" s="61">
        <f>SUM(D36)/20</f>
        <v>112.2</v>
      </c>
      <c r="F36" s="62">
        <v>111</v>
      </c>
      <c r="G36" s="62">
        <v>120</v>
      </c>
      <c r="H36" s="62">
        <v>121</v>
      </c>
      <c r="I36" s="62">
        <v>108</v>
      </c>
      <c r="J36" s="62">
        <v>111</v>
      </c>
      <c r="K36" s="60">
        <f>SUM(F36:J36)</f>
        <v>571</v>
      </c>
      <c r="L36" s="62">
        <v>106</v>
      </c>
      <c r="M36" s="62">
        <v>120</v>
      </c>
      <c r="N36" s="62">
        <v>127</v>
      </c>
      <c r="O36" s="62">
        <v>98</v>
      </c>
      <c r="P36" s="62">
        <v>78</v>
      </c>
      <c r="Q36" s="60">
        <f>SUM(L36:P36)</f>
        <v>529</v>
      </c>
      <c r="R36" s="62">
        <v>109</v>
      </c>
      <c r="S36" s="62">
        <v>112</v>
      </c>
      <c r="T36" s="62">
        <v>111</v>
      </c>
      <c r="U36" s="62">
        <v>108</v>
      </c>
      <c r="V36" s="62">
        <v>106</v>
      </c>
      <c r="W36" s="60">
        <f>SUM(R36:V36)</f>
        <v>546</v>
      </c>
      <c r="X36" s="373">
        <v>130</v>
      </c>
      <c r="Y36" s="373">
        <v>126</v>
      </c>
      <c r="Z36" s="373">
        <v>107</v>
      </c>
      <c r="AA36" s="373">
        <v>120</v>
      </c>
      <c r="AB36" s="373">
        <v>115</v>
      </c>
      <c r="AC36" s="264">
        <f>SUM(X36:AB36)</f>
        <v>598</v>
      </c>
      <c r="AD36" s="1"/>
      <c r="AE36" s="26"/>
      <c r="AF36" s="26"/>
      <c r="AG36" s="26"/>
      <c r="AH36" s="26"/>
      <c r="AI36" s="26"/>
      <c r="AJ36" s="26"/>
    </row>
    <row r="37" spans="1:36" ht="18.899999999999999" customHeight="1">
      <c r="A37" s="1"/>
      <c r="B37" s="266">
        <v>35</v>
      </c>
      <c r="C37" s="265" t="s">
        <v>26</v>
      </c>
      <c r="D37" s="60">
        <f>SUM(K37+Q37+W37+AC37)</f>
        <v>0</v>
      </c>
      <c r="E37" s="61">
        <f>SUM(D37)/20</f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0">
        <f>SUM(F37:J37)</f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0">
        <f>SUM(L37:P37)</f>
        <v>0</v>
      </c>
      <c r="R37" s="372">
        <v>0</v>
      </c>
      <c r="S37" s="372">
        <v>0</v>
      </c>
      <c r="T37" s="372">
        <v>0</v>
      </c>
      <c r="U37" s="372">
        <v>0</v>
      </c>
      <c r="V37" s="62">
        <v>0</v>
      </c>
      <c r="W37" s="60">
        <f>SUM(R37:V37)</f>
        <v>0</v>
      </c>
      <c r="X37" s="373">
        <v>0</v>
      </c>
      <c r="Y37" s="373">
        <v>0</v>
      </c>
      <c r="Z37" s="373">
        <v>0</v>
      </c>
      <c r="AA37" s="373">
        <v>0</v>
      </c>
      <c r="AB37" s="373">
        <v>0</v>
      </c>
      <c r="AC37" s="264">
        <f>SUM(X37:AB37)</f>
        <v>0</v>
      </c>
      <c r="AD37" s="1"/>
      <c r="AE37" s="26"/>
      <c r="AF37" s="26"/>
      <c r="AG37" s="26"/>
      <c r="AH37" s="26"/>
      <c r="AI37" s="26"/>
      <c r="AJ37" s="26"/>
    </row>
    <row r="38" spans="1:36" ht="18.899999999999999" customHeight="1">
      <c r="A38" s="1"/>
      <c r="B38" s="266">
        <v>36</v>
      </c>
      <c r="C38" s="265" t="s">
        <v>71</v>
      </c>
      <c r="D38" s="60">
        <f>SUM(K38+Q38+W38+AC38)</f>
        <v>0</v>
      </c>
      <c r="E38" s="61">
        <f>SUM(D38)/20</f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0">
        <f>SUM(F38:J38)</f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0">
        <f>SUM(L38:P38)</f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0">
        <f>SUM(R38:V38)</f>
        <v>0</v>
      </c>
      <c r="X38" s="373">
        <v>0</v>
      </c>
      <c r="Y38" s="373">
        <v>0</v>
      </c>
      <c r="Z38" s="373">
        <v>0</v>
      </c>
      <c r="AA38" s="373">
        <v>0</v>
      </c>
      <c r="AB38" s="373">
        <v>0</v>
      </c>
      <c r="AC38" s="264">
        <f>SUM(X38:AB38)</f>
        <v>0</v>
      </c>
      <c r="AD38" s="1"/>
      <c r="AE38" s="26"/>
      <c r="AF38" s="26"/>
      <c r="AG38" s="26"/>
      <c r="AH38" s="26"/>
      <c r="AI38" s="26"/>
      <c r="AJ38" s="26"/>
    </row>
    <row r="39" spans="1:36" ht="18.899999999999999" customHeight="1">
      <c r="A39" s="1"/>
      <c r="B39" s="266">
        <v>37</v>
      </c>
      <c r="C39" s="265" t="s">
        <v>70</v>
      </c>
      <c r="D39" s="60">
        <f>SUM(K39+Q39+W39+AC39)</f>
        <v>0</v>
      </c>
      <c r="E39" s="61">
        <f>SUM(D39)/20</f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0">
        <f>SUM(F39:J39)</f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0">
        <f>SUM(L39:P39)</f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0">
        <f>SUM(R39:V39)</f>
        <v>0</v>
      </c>
      <c r="X39" s="373">
        <v>0</v>
      </c>
      <c r="Y39" s="373">
        <v>0</v>
      </c>
      <c r="Z39" s="373">
        <v>0</v>
      </c>
      <c r="AA39" s="373">
        <v>0</v>
      </c>
      <c r="AB39" s="373">
        <v>0</v>
      </c>
      <c r="AC39" s="264">
        <f>SUM(X39:AB39)</f>
        <v>0</v>
      </c>
      <c r="AD39" s="1"/>
      <c r="AE39" s="26"/>
      <c r="AF39" s="26"/>
      <c r="AG39" s="26"/>
      <c r="AH39" s="26"/>
      <c r="AI39" s="26"/>
      <c r="AJ39" s="26"/>
    </row>
    <row r="40" spans="1:36" ht="18.600000000000001">
      <c r="A40" s="1"/>
      <c r="B40" s="3"/>
      <c r="C40" s="40"/>
      <c r="D40" s="7"/>
      <c r="E40" s="41"/>
      <c r="F40" s="42"/>
      <c r="G40" s="42"/>
      <c r="H40" s="42"/>
      <c r="I40" s="42"/>
      <c r="J40" s="42"/>
      <c r="K40" s="7"/>
      <c r="L40" s="42"/>
      <c r="M40" s="42"/>
      <c r="N40" s="42"/>
      <c r="O40" s="42"/>
      <c r="P40" s="42"/>
      <c r="Q40" s="7"/>
      <c r="R40" s="6"/>
      <c r="S40" s="42"/>
      <c r="T40" s="42"/>
      <c r="U40" s="42"/>
      <c r="V40" s="42"/>
      <c r="W40" s="7"/>
      <c r="X40" s="1"/>
      <c r="Y40" s="1"/>
      <c r="Z40" s="1"/>
      <c r="AA40" s="1"/>
      <c r="AB40" s="1"/>
      <c r="AC40" s="1"/>
      <c r="AD40" s="1"/>
      <c r="AE40" s="26"/>
      <c r="AF40" s="26"/>
      <c r="AG40" s="26"/>
      <c r="AH40" s="26"/>
      <c r="AI40" s="26"/>
      <c r="AJ40" s="26"/>
    </row>
    <row r="41" spans="1:36" ht="18.600000000000001">
      <c r="A41" s="23"/>
      <c r="B41" s="17"/>
      <c r="C41" s="25"/>
      <c r="D41" s="20"/>
      <c r="E41" s="16"/>
      <c r="F41" s="21"/>
      <c r="G41" s="21"/>
      <c r="H41" s="21"/>
      <c r="I41" s="21"/>
      <c r="J41" s="21"/>
      <c r="K41" s="20"/>
      <c r="L41" s="21"/>
      <c r="M41" s="21"/>
      <c r="N41" s="21"/>
      <c r="O41" s="21"/>
      <c r="P41" s="21"/>
      <c r="Q41" s="20"/>
      <c r="R41" s="24"/>
      <c r="S41" s="21"/>
      <c r="T41" s="21"/>
      <c r="U41" s="21"/>
      <c r="V41" s="21"/>
      <c r="W41" s="20"/>
      <c r="X41" s="23"/>
      <c r="Y41" s="23"/>
      <c r="Z41" s="23"/>
      <c r="AA41" s="23"/>
      <c r="AB41" s="23"/>
      <c r="AC41" s="23"/>
      <c r="AD41" s="23"/>
      <c r="AE41" s="26"/>
      <c r="AF41" s="26"/>
      <c r="AG41" s="26"/>
      <c r="AH41" s="26"/>
      <c r="AI41" s="26"/>
      <c r="AJ41" s="26"/>
    </row>
    <row r="42" spans="1:36" ht="18.600000000000001">
      <c r="A42" s="23"/>
      <c r="B42" s="17"/>
      <c r="C42" s="25"/>
      <c r="D42" s="20"/>
      <c r="E42" s="16"/>
      <c r="F42" s="21"/>
      <c r="G42" s="21"/>
      <c r="H42" s="21"/>
      <c r="I42" s="21"/>
      <c r="J42" s="21"/>
      <c r="K42" s="20"/>
      <c r="L42" s="21"/>
      <c r="M42" s="21"/>
      <c r="N42" s="21"/>
      <c r="O42" s="21"/>
      <c r="P42" s="21"/>
      <c r="Q42" s="20"/>
      <c r="R42" s="24"/>
      <c r="S42" s="21"/>
      <c r="T42" s="21"/>
      <c r="U42" s="21"/>
      <c r="V42" s="21"/>
      <c r="W42" s="20"/>
      <c r="X42" s="23"/>
      <c r="Y42" s="23"/>
      <c r="Z42" s="23"/>
      <c r="AA42" s="23"/>
      <c r="AB42" s="23"/>
      <c r="AC42" s="23"/>
      <c r="AD42" s="23"/>
      <c r="AE42" s="26"/>
      <c r="AF42" s="26"/>
      <c r="AG42" s="26"/>
      <c r="AH42" s="26"/>
      <c r="AI42" s="26"/>
      <c r="AJ42" s="26"/>
    </row>
    <row r="43" spans="1:36" ht="18.600000000000001">
      <c r="A43" s="23"/>
      <c r="B43" s="17"/>
      <c r="C43" s="25"/>
      <c r="D43" s="20"/>
      <c r="E43" s="16"/>
      <c r="F43" s="21"/>
      <c r="G43" s="21"/>
      <c r="H43" s="21"/>
      <c r="I43" s="21"/>
      <c r="J43" s="21"/>
      <c r="K43" s="20"/>
      <c r="L43" s="21"/>
      <c r="M43" s="21"/>
      <c r="N43" s="21"/>
      <c r="O43" s="21"/>
      <c r="P43" s="21"/>
      <c r="Q43" s="20"/>
      <c r="R43" s="24"/>
      <c r="S43" s="21"/>
      <c r="T43" s="21"/>
      <c r="U43" s="21"/>
      <c r="V43" s="21"/>
      <c r="W43" s="20"/>
      <c r="X43" s="23"/>
      <c r="Y43" s="23"/>
      <c r="Z43" s="23"/>
      <c r="AA43" s="23"/>
      <c r="AB43" s="23"/>
      <c r="AC43" s="23"/>
      <c r="AD43" s="23"/>
      <c r="AE43" s="26"/>
      <c r="AF43" s="26"/>
      <c r="AG43" s="26"/>
      <c r="AH43" s="26"/>
      <c r="AI43" s="26"/>
      <c r="AJ43" s="26"/>
    </row>
    <row r="44" spans="1:36" ht="18.600000000000001">
      <c r="A44" s="23"/>
      <c r="B44" s="17"/>
      <c r="C44" s="25"/>
      <c r="D44" s="20"/>
      <c r="E44" s="16"/>
      <c r="F44" s="21"/>
      <c r="G44" s="21"/>
      <c r="H44" s="21"/>
      <c r="I44" s="21"/>
      <c r="J44" s="21"/>
      <c r="K44" s="20"/>
      <c r="L44" s="21"/>
      <c r="M44" s="21"/>
      <c r="N44" s="21"/>
      <c r="O44" s="21"/>
      <c r="P44" s="21"/>
      <c r="Q44" s="20"/>
      <c r="R44" s="24"/>
      <c r="S44" s="21"/>
      <c r="T44" s="21"/>
      <c r="U44" s="21"/>
      <c r="V44" s="21"/>
      <c r="W44" s="20"/>
      <c r="X44" s="23"/>
      <c r="Y44" s="23"/>
      <c r="Z44" s="23"/>
      <c r="AA44" s="23"/>
      <c r="AB44" s="23"/>
      <c r="AC44" s="23"/>
      <c r="AD44" s="23"/>
      <c r="AE44" s="26"/>
      <c r="AF44" s="26"/>
      <c r="AG44" s="26"/>
      <c r="AH44" s="26"/>
      <c r="AI44" s="26"/>
      <c r="AJ44" s="26"/>
    </row>
    <row r="45" spans="1:36" ht="18.600000000000001">
      <c r="A45" s="23"/>
      <c r="B45" s="17"/>
      <c r="C45" s="25"/>
      <c r="D45" s="20"/>
      <c r="E45" s="16"/>
      <c r="F45" s="21"/>
      <c r="G45" s="21"/>
      <c r="H45" s="21"/>
      <c r="I45" s="21"/>
      <c r="J45" s="21"/>
      <c r="K45" s="20"/>
      <c r="L45" s="21"/>
      <c r="M45" s="21"/>
      <c r="N45" s="21"/>
      <c r="O45" s="21"/>
      <c r="P45" s="21"/>
      <c r="Q45" s="20"/>
      <c r="R45" s="24"/>
      <c r="S45" s="21"/>
      <c r="T45" s="21"/>
      <c r="U45" s="21"/>
      <c r="V45" s="21"/>
      <c r="W45" s="20"/>
      <c r="X45" s="23"/>
      <c r="Y45" s="23"/>
      <c r="Z45" s="23"/>
      <c r="AA45" s="23"/>
      <c r="AB45" s="23"/>
      <c r="AC45" s="23"/>
      <c r="AD45" s="23"/>
      <c r="AE45" s="26"/>
      <c r="AF45" s="26"/>
      <c r="AG45" s="26"/>
      <c r="AH45" s="26"/>
      <c r="AI45" s="26"/>
      <c r="AJ45" s="26"/>
    </row>
    <row r="46" spans="1:36" ht="18.600000000000001">
      <c r="A46" s="23"/>
      <c r="B46" s="27"/>
      <c r="C46" s="28"/>
      <c r="D46" s="29"/>
      <c r="E46" s="30"/>
      <c r="F46" s="31"/>
      <c r="G46" s="31"/>
      <c r="H46" s="31"/>
      <c r="I46" s="31"/>
      <c r="J46" s="31"/>
      <c r="K46" s="29"/>
      <c r="L46" s="31"/>
      <c r="M46" s="31"/>
      <c r="N46" s="31"/>
      <c r="O46" s="31"/>
      <c r="P46" s="31"/>
      <c r="Q46" s="29"/>
      <c r="R46" s="24"/>
      <c r="S46" s="31"/>
      <c r="T46" s="31"/>
      <c r="U46" s="31"/>
      <c r="V46" s="31"/>
      <c r="W46" s="29"/>
      <c r="X46" s="23"/>
      <c r="Y46" s="23"/>
      <c r="Z46" s="23"/>
      <c r="AA46" s="23"/>
      <c r="AB46" s="23"/>
      <c r="AC46" s="23"/>
      <c r="AD46" s="23"/>
      <c r="AE46" s="26"/>
      <c r="AF46" s="26"/>
      <c r="AG46" s="26"/>
      <c r="AH46" s="26"/>
      <c r="AI46" s="26"/>
      <c r="AJ46" s="26"/>
    </row>
    <row r="47" spans="1:36" ht="18.600000000000001">
      <c r="A47" s="23"/>
      <c r="B47" s="27"/>
      <c r="C47" s="28"/>
      <c r="D47" s="29"/>
      <c r="E47" s="30"/>
      <c r="F47" s="31"/>
      <c r="G47" s="31"/>
      <c r="H47" s="31"/>
      <c r="I47" s="31"/>
      <c r="J47" s="31"/>
      <c r="K47" s="29"/>
      <c r="L47" s="31"/>
      <c r="M47" s="31"/>
      <c r="N47" s="31"/>
      <c r="O47" s="31"/>
      <c r="P47" s="31"/>
      <c r="Q47" s="29"/>
      <c r="R47" s="24"/>
      <c r="S47" s="31"/>
      <c r="T47" s="31"/>
      <c r="U47" s="31"/>
      <c r="V47" s="31"/>
      <c r="W47" s="29"/>
      <c r="X47" s="23"/>
      <c r="Y47" s="23"/>
      <c r="Z47" s="23"/>
      <c r="AA47" s="23"/>
      <c r="AB47" s="23"/>
      <c r="AC47" s="23"/>
      <c r="AD47" s="23"/>
      <c r="AE47" s="26"/>
      <c r="AF47" s="26"/>
      <c r="AG47" s="26"/>
      <c r="AH47" s="26"/>
      <c r="AI47" s="26"/>
      <c r="AJ47" s="26"/>
    </row>
    <row r="48" spans="1:36" ht="18.600000000000001">
      <c r="A48" s="23"/>
      <c r="B48" s="27"/>
      <c r="C48" s="28"/>
      <c r="D48" s="29"/>
      <c r="E48" s="30"/>
      <c r="F48" s="31"/>
      <c r="G48" s="31"/>
      <c r="H48" s="31"/>
      <c r="I48" s="31"/>
      <c r="J48" s="31"/>
      <c r="K48" s="29"/>
      <c r="L48" s="31"/>
      <c r="M48" s="31"/>
      <c r="N48" s="31"/>
      <c r="O48" s="31"/>
      <c r="P48" s="31"/>
      <c r="Q48" s="29"/>
      <c r="R48" s="31"/>
      <c r="S48" s="31"/>
      <c r="T48" s="31"/>
      <c r="U48" s="31"/>
      <c r="V48" s="31"/>
      <c r="W48" s="29"/>
      <c r="X48" s="23"/>
      <c r="Y48" s="23"/>
      <c r="Z48" s="23"/>
      <c r="AA48" s="23"/>
      <c r="AB48" s="23"/>
      <c r="AC48" s="23"/>
      <c r="AD48" s="23"/>
      <c r="AE48" s="26"/>
      <c r="AF48" s="26"/>
      <c r="AG48" s="26"/>
      <c r="AH48" s="26"/>
      <c r="AI48" s="26"/>
      <c r="AJ48" s="26"/>
    </row>
    <row r="49" spans="1:36" ht="18.600000000000001">
      <c r="A49" s="23"/>
      <c r="B49" s="27"/>
      <c r="C49" s="28"/>
      <c r="D49" s="29"/>
      <c r="E49" s="30"/>
      <c r="F49" s="31"/>
      <c r="G49" s="31"/>
      <c r="H49" s="31"/>
      <c r="I49" s="31"/>
      <c r="J49" s="31"/>
      <c r="K49" s="29"/>
      <c r="L49" s="31"/>
      <c r="M49" s="31"/>
      <c r="N49" s="31"/>
      <c r="O49" s="31"/>
      <c r="P49" s="31"/>
      <c r="Q49" s="29"/>
      <c r="R49" s="31"/>
      <c r="S49" s="31"/>
      <c r="T49" s="31"/>
      <c r="U49" s="31"/>
      <c r="V49" s="31"/>
      <c r="W49" s="29"/>
      <c r="X49" s="23"/>
      <c r="Y49" s="23"/>
      <c r="Z49" s="23"/>
      <c r="AA49" s="23"/>
      <c r="AB49" s="23"/>
      <c r="AC49" s="23"/>
      <c r="AD49" s="23"/>
      <c r="AE49" s="26"/>
      <c r="AF49" s="26"/>
      <c r="AG49" s="26"/>
      <c r="AH49" s="26"/>
      <c r="AI49" s="26"/>
      <c r="AJ49" s="26"/>
    </row>
    <row r="50" spans="1:36" ht="18.600000000000001">
      <c r="A50" s="23"/>
      <c r="B50" s="27"/>
      <c r="C50" s="28"/>
      <c r="D50" s="29"/>
      <c r="E50" s="30"/>
      <c r="F50" s="31"/>
      <c r="G50" s="31"/>
      <c r="H50" s="31"/>
      <c r="I50" s="31"/>
      <c r="J50" s="31"/>
      <c r="K50" s="29"/>
      <c r="L50" s="31"/>
      <c r="M50" s="31"/>
      <c r="N50" s="31"/>
      <c r="O50" s="31"/>
      <c r="P50" s="31"/>
      <c r="Q50" s="29"/>
      <c r="R50" s="31"/>
      <c r="S50" s="31"/>
      <c r="T50" s="31"/>
      <c r="U50" s="31"/>
      <c r="V50" s="31"/>
      <c r="W50" s="29"/>
      <c r="X50" s="23"/>
      <c r="Y50" s="23"/>
      <c r="Z50" s="23"/>
      <c r="AA50" s="23"/>
      <c r="AB50" s="23"/>
      <c r="AC50" s="23"/>
      <c r="AD50" s="23"/>
      <c r="AE50" s="26"/>
      <c r="AF50" s="26"/>
      <c r="AG50" s="26"/>
      <c r="AH50" s="26"/>
      <c r="AI50" s="26"/>
      <c r="AJ50" s="26"/>
    </row>
    <row r="51" spans="1:36" ht="18.600000000000001">
      <c r="A51" s="23"/>
      <c r="B51" s="27"/>
      <c r="C51" s="28"/>
      <c r="D51" s="29"/>
      <c r="E51" s="30"/>
      <c r="F51" s="31"/>
      <c r="G51" s="31"/>
      <c r="H51" s="31"/>
      <c r="I51" s="31"/>
      <c r="J51" s="31"/>
      <c r="K51" s="29"/>
      <c r="L51" s="31"/>
      <c r="M51" s="31"/>
      <c r="N51" s="31"/>
      <c r="O51" s="31"/>
      <c r="P51" s="31"/>
      <c r="Q51" s="29"/>
      <c r="R51" s="31"/>
      <c r="S51" s="31"/>
      <c r="T51" s="31"/>
      <c r="U51" s="31"/>
      <c r="V51" s="31"/>
      <c r="W51" s="29"/>
      <c r="X51" s="23"/>
      <c r="Y51" s="23"/>
      <c r="Z51" s="23"/>
      <c r="AA51" s="23"/>
      <c r="AB51" s="23"/>
      <c r="AC51" s="23"/>
      <c r="AD51" s="23"/>
      <c r="AE51" s="26"/>
      <c r="AF51" s="26"/>
      <c r="AG51" s="26"/>
      <c r="AH51" s="26"/>
      <c r="AI51" s="26"/>
      <c r="AJ51" s="26"/>
    </row>
    <row r="52" spans="1:36" ht="18.600000000000001">
      <c r="A52" s="23"/>
      <c r="B52" s="27"/>
      <c r="C52" s="28"/>
      <c r="D52" s="29"/>
      <c r="E52" s="30"/>
      <c r="F52" s="31"/>
      <c r="G52" s="31"/>
      <c r="H52" s="31"/>
      <c r="I52" s="31"/>
      <c r="J52" s="31"/>
      <c r="K52" s="29"/>
      <c r="L52" s="31"/>
      <c r="M52" s="31"/>
      <c r="N52" s="31"/>
      <c r="O52" s="31"/>
      <c r="P52" s="31"/>
      <c r="Q52" s="29"/>
      <c r="R52" s="31"/>
      <c r="S52" s="31"/>
      <c r="T52" s="31"/>
      <c r="U52" s="31"/>
      <c r="V52" s="31"/>
      <c r="W52" s="29"/>
      <c r="X52" s="23"/>
      <c r="Y52" s="23"/>
      <c r="Z52" s="23"/>
      <c r="AA52" s="23"/>
      <c r="AB52" s="23"/>
      <c r="AC52" s="23"/>
      <c r="AD52" s="23"/>
      <c r="AE52" s="26"/>
      <c r="AF52" s="26"/>
      <c r="AG52" s="26"/>
      <c r="AH52" s="26"/>
      <c r="AI52" s="26"/>
      <c r="AJ52" s="26"/>
    </row>
    <row r="53" spans="1:36" ht="18.600000000000001">
      <c r="A53" s="23"/>
      <c r="B53" s="27"/>
      <c r="C53" s="28"/>
      <c r="D53" s="29"/>
      <c r="E53" s="30"/>
      <c r="F53" s="31"/>
      <c r="G53" s="31"/>
      <c r="H53" s="31"/>
      <c r="I53" s="31"/>
      <c r="J53" s="31"/>
      <c r="K53" s="29"/>
      <c r="L53" s="31"/>
      <c r="M53" s="31"/>
      <c r="N53" s="31"/>
      <c r="O53" s="31"/>
      <c r="P53" s="31"/>
      <c r="Q53" s="29"/>
      <c r="R53" s="31"/>
      <c r="S53" s="31"/>
      <c r="T53" s="31"/>
      <c r="U53" s="31"/>
      <c r="V53" s="31"/>
      <c r="W53" s="29"/>
      <c r="X53" s="23"/>
      <c r="Y53" s="23"/>
      <c r="Z53" s="23"/>
      <c r="AA53" s="23"/>
      <c r="AB53" s="23"/>
      <c r="AC53" s="23"/>
      <c r="AD53" s="23"/>
      <c r="AE53" s="26"/>
      <c r="AF53" s="26"/>
      <c r="AG53" s="26"/>
      <c r="AH53" s="26"/>
      <c r="AI53" s="26"/>
      <c r="AJ53" s="26"/>
    </row>
    <row r="54" spans="1:36" ht="18.600000000000001">
      <c r="A54" s="23"/>
      <c r="B54" s="27"/>
      <c r="C54" s="28"/>
      <c r="D54" s="29"/>
      <c r="E54" s="30"/>
      <c r="F54" s="31"/>
      <c r="G54" s="31"/>
      <c r="H54" s="31"/>
      <c r="I54" s="31"/>
      <c r="J54" s="31"/>
      <c r="K54" s="29"/>
      <c r="L54" s="31"/>
      <c r="M54" s="31"/>
      <c r="N54" s="31"/>
      <c r="O54" s="31"/>
      <c r="P54" s="31"/>
      <c r="Q54" s="29"/>
      <c r="R54" s="31"/>
      <c r="S54" s="31"/>
      <c r="T54" s="31"/>
      <c r="U54" s="31"/>
      <c r="V54" s="31"/>
      <c r="W54" s="29"/>
      <c r="X54" s="23"/>
      <c r="Y54" s="23"/>
      <c r="Z54" s="23"/>
      <c r="AA54" s="23"/>
      <c r="AB54" s="23"/>
      <c r="AC54" s="23"/>
      <c r="AD54" s="23"/>
      <c r="AE54" s="26"/>
      <c r="AF54" s="26"/>
      <c r="AG54" s="26"/>
      <c r="AH54" s="26"/>
      <c r="AI54" s="26"/>
      <c r="AJ54" s="26"/>
    </row>
    <row r="55" spans="1:36" ht="18.600000000000001">
      <c r="A55" s="23"/>
      <c r="B55" s="27"/>
      <c r="C55" s="28"/>
      <c r="D55" s="29"/>
      <c r="E55" s="30"/>
      <c r="F55" s="31"/>
      <c r="G55" s="31"/>
      <c r="H55" s="31"/>
      <c r="I55" s="31"/>
      <c r="J55" s="31"/>
      <c r="K55" s="29"/>
      <c r="L55" s="31"/>
      <c r="M55" s="31"/>
      <c r="N55" s="31"/>
      <c r="O55" s="31"/>
      <c r="P55" s="31"/>
      <c r="Q55" s="29"/>
      <c r="R55" s="31"/>
      <c r="S55" s="31"/>
      <c r="T55" s="31"/>
      <c r="U55" s="31"/>
      <c r="V55" s="31"/>
      <c r="W55" s="29"/>
      <c r="X55" s="23"/>
      <c r="Y55" s="23"/>
      <c r="Z55" s="23"/>
      <c r="AA55" s="23"/>
      <c r="AB55" s="23"/>
      <c r="AC55" s="23"/>
      <c r="AD55" s="23"/>
      <c r="AE55" s="26"/>
      <c r="AF55" s="26"/>
      <c r="AG55" s="26"/>
      <c r="AH55" s="26"/>
      <c r="AI55" s="26"/>
      <c r="AJ55" s="26"/>
    </row>
    <row r="56" spans="1:36" ht="18.600000000000001">
      <c r="A56" s="23"/>
      <c r="B56" s="27"/>
      <c r="C56" s="28"/>
      <c r="D56" s="29"/>
      <c r="E56" s="30"/>
      <c r="F56" s="31"/>
      <c r="G56" s="31"/>
      <c r="H56" s="31"/>
      <c r="I56" s="31"/>
      <c r="J56" s="31"/>
      <c r="K56" s="29"/>
      <c r="L56" s="31"/>
      <c r="M56" s="31"/>
      <c r="N56" s="31"/>
      <c r="O56" s="31"/>
      <c r="P56" s="31"/>
      <c r="Q56" s="29"/>
      <c r="R56" s="31"/>
      <c r="S56" s="31"/>
      <c r="T56" s="31"/>
      <c r="U56" s="31"/>
      <c r="V56" s="31"/>
      <c r="W56" s="29"/>
      <c r="X56" s="23"/>
      <c r="Y56" s="23"/>
      <c r="Z56" s="23"/>
      <c r="AA56" s="23"/>
      <c r="AB56" s="23"/>
      <c r="AC56" s="23"/>
      <c r="AD56" s="23"/>
      <c r="AE56" s="26"/>
      <c r="AF56" s="26"/>
      <c r="AG56" s="26"/>
      <c r="AH56" s="26"/>
      <c r="AI56" s="26"/>
      <c r="AJ56" s="26"/>
    </row>
    <row r="57" spans="1:3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6"/>
      <c r="AF57" s="26"/>
      <c r="AG57" s="26"/>
      <c r="AH57" s="26"/>
      <c r="AI57" s="26"/>
      <c r="AJ57" s="26"/>
    </row>
    <row r="58" spans="1:3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26"/>
      <c r="AG58" s="26"/>
      <c r="AH58" s="26"/>
      <c r="AI58" s="26"/>
      <c r="AJ58" s="26"/>
    </row>
    <row r="59" spans="1:3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6"/>
      <c r="AF59" s="26"/>
      <c r="AG59" s="26"/>
      <c r="AH59" s="26"/>
      <c r="AI59" s="26"/>
      <c r="AJ59" s="26"/>
    </row>
    <row r="60" spans="1:3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6"/>
      <c r="AF60" s="26"/>
      <c r="AG60" s="26"/>
      <c r="AH60" s="26"/>
      <c r="AI60" s="26"/>
      <c r="AJ60" s="26"/>
    </row>
    <row r="61" spans="1:3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6"/>
      <c r="AF61" s="26"/>
      <c r="AG61" s="26"/>
      <c r="AH61" s="26"/>
      <c r="AI61" s="26"/>
      <c r="AJ61" s="26"/>
    </row>
    <row r="62" spans="1:3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6"/>
      <c r="AF62" s="26"/>
      <c r="AG62" s="26"/>
      <c r="AH62" s="26"/>
      <c r="AI62" s="26"/>
      <c r="AJ62" s="26"/>
    </row>
    <row r="63" spans="1:3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6"/>
      <c r="AF63" s="26"/>
      <c r="AG63" s="26"/>
      <c r="AH63" s="26"/>
      <c r="AI63" s="26"/>
      <c r="AJ63" s="26"/>
    </row>
    <row r="64" spans="1:3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6"/>
      <c r="AF64" s="26"/>
      <c r="AG64" s="26"/>
      <c r="AH64" s="26"/>
      <c r="AI64" s="26"/>
      <c r="AJ64" s="26"/>
    </row>
    <row r="65" spans="1:3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6"/>
      <c r="AF65" s="26"/>
      <c r="AG65" s="26"/>
      <c r="AH65" s="26"/>
      <c r="AI65" s="26"/>
      <c r="AJ65" s="26"/>
    </row>
    <row r="66" spans="1:3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6"/>
      <c r="AF66" s="26"/>
      <c r="AG66" s="26"/>
      <c r="AH66" s="26"/>
      <c r="AI66" s="26"/>
      <c r="AJ66" s="26"/>
    </row>
    <row r="67" spans="1:3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6"/>
      <c r="AF67" s="26"/>
      <c r="AG67" s="26"/>
      <c r="AH67" s="26"/>
      <c r="AI67" s="26"/>
      <c r="AJ67" s="26"/>
    </row>
    <row r="68" spans="1:36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6"/>
      <c r="AF68" s="26"/>
      <c r="AG68" s="26"/>
      <c r="AH68" s="26"/>
      <c r="AI68" s="26"/>
      <c r="AJ68" s="26"/>
    </row>
    <row r="69" spans="1:36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6"/>
      <c r="AF69" s="26"/>
      <c r="AG69" s="26"/>
      <c r="AH69" s="26"/>
      <c r="AI69" s="26"/>
      <c r="AJ69" s="26"/>
    </row>
    <row r="70" spans="1:3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6"/>
      <c r="AF70" s="26"/>
      <c r="AG70" s="26"/>
      <c r="AH70" s="26"/>
      <c r="AI70" s="26"/>
      <c r="AJ70" s="26"/>
    </row>
  </sheetData>
  <sortState xmlns:xlrd2="http://schemas.microsoft.com/office/spreadsheetml/2017/richdata2" ref="C3:AC39">
    <sortCondition descending="1" ref="E3:E39"/>
  </sortState>
  <mergeCells count="4">
    <mergeCell ref="F1:H1"/>
    <mergeCell ref="L1:N1"/>
    <mergeCell ref="R1:T1"/>
    <mergeCell ref="X1:Z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workbookViewId="0">
      <selection activeCell="L10" sqref="L10"/>
    </sheetView>
  </sheetViews>
  <sheetFormatPr defaultColWidth="9.109375" defaultRowHeight="14.4"/>
  <cols>
    <col min="1" max="1" width="4.44140625" style="97" customWidth="1"/>
    <col min="2" max="2" width="27.88671875" style="97" customWidth="1"/>
    <col min="3" max="3" width="11.88671875" style="97" customWidth="1"/>
    <col min="4" max="4" width="22.109375" style="97" bestFit="1" customWidth="1"/>
    <col min="5" max="5" width="19" style="97" bestFit="1" customWidth="1"/>
    <col min="6" max="6" width="23.6640625" style="97" bestFit="1" customWidth="1"/>
    <col min="7" max="7" width="4.6640625" style="97" customWidth="1"/>
    <col min="8" max="10" width="9.109375" style="97"/>
    <col min="11" max="11" width="1.6640625" style="97" customWidth="1"/>
    <col min="12" max="16384" width="9.109375" style="97"/>
  </cols>
  <sheetData>
    <row r="1" spans="1:19" ht="27.6">
      <c r="A1" s="380" t="s">
        <v>87</v>
      </c>
      <c r="B1" s="380"/>
      <c r="C1" s="380"/>
      <c r="D1" s="380"/>
      <c r="E1" s="380"/>
      <c r="F1" s="380"/>
      <c r="G1" s="135"/>
      <c r="H1" s="84"/>
      <c r="I1" s="84"/>
      <c r="J1" s="84"/>
      <c r="K1" s="96"/>
      <c r="L1" s="96"/>
      <c r="M1" s="96"/>
      <c r="N1" s="96"/>
      <c r="O1" s="96"/>
      <c r="P1" s="96"/>
      <c r="Q1" s="96"/>
      <c r="R1" s="96"/>
      <c r="S1" s="96"/>
    </row>
    <row r="2" spans="1:19" ht="18.899999999999999" customHeight="1">
      <c r="A2" s="124"/>
      <c r="B2" s="125" t="s">
        <v>46</v>
      </c>
      <c r="C2" s="126" t="s">
        <v>67</v>
      </c>
      <c r="D2" s="127" t="s">
        <v>90</v>
      </c>
      <c r="E2" s="128" t="s">
        <v>53</v>
      </c>
      <c r="F2" s="128" t="s">
        <v>91</v>
      </c>
      <c r="G2" s="136"/>
      <c r="H2" s="360" t="s">
        <v>105</v>
      </c>
      <c r="I2" s="361"/>
      <c r="J2" s="361"/>
      <c r="K2" s="362"/>
      <c r="L2" s="363"/>
      <c r="M2" s="96"/>
      <c r="N2" s="96"/>
      <c r="O2" s="96"/>
      <c r="P2" s="96"/>
      <c r="Q2" s="96"/>
      <c r="R2" s="96"/>
      <c r="S2" s="96"/>
    </row>
    <row r="3" spans="1:19" ht="18.899999999999999" customHeight="1">
      <c r="A3" s="64">
        <v>1</v>
      </c>
      <c r="B3" s="119" t="s">
        <v>43</v>
      </c>
      <c r="C3" s="73">
        <v>74</v>
      </c>
      <c r="D3" s="129">
        <v>145.1888888888889</v>
      </c>
      <c r="E3" s="65">
        <v>1482</v>
      </c>
      <c r="F3" s="121">
        <v>1471</v>
      </c>
      <c r="G3" s="137"/>
      <c r="H3" s="364" t="s">
        <v>56</v>
      </c>
      <c r="I3" s="365"/>
      <c r="J3" s="365"/>
      <c r="K3" s="366"/>
      <c r="L3" s="367"/>
      <c r="M3" s="96"/>
      <c r="N3" s="96"/>
      <c r="O3" s="96"/>
      <c r="P3" s="96"/>
      <c r="Q3" s="96"/>
      <c r="R3" s="96"/>
      <c r="S3" s="96"/>
    </row>
    <row r="4" spans="1:19" ht="18.899999999999999" customHeight="1">
      <c r="A4" s="64">
        <v>2</v>
      </c>
      <c r="B4" s="119" t="s">
        <v>72</v>
      </c>
      <c r="C4" s="73">
        <v>69</v>
      </c>
      <c r="D4" s="129">
        <v>143.0625</v>
      </c>
      <c r="E4" s="65">
        <v>1462</v>
      </c>
      <c r="F4" s="121">
        <v>1448</v>
      </c>
      <c r="G4" s="138"/>
      <c r="H4" s="84"/>
      <c r="I4" s="84"/>
      <c r="J4" s="84"/>
      <c r="K4" s="96"/>
      <c r="L4" s="96"/>
      <c r="M4" s="96"/>
      <c r="N4" s="96"/>
      <c r="O4" s="96"/>
      <c r="P4" s="96"/>
      <c r="Q4" s="96"/>
      <c r="R4" s="96"/>
      <c r="S4" s="96"/>
    </row>
    <row r="5" spans="1:19" ht="18.899999999999999" customHeight="1">
      <c r="A5" s="64">
        <v>3</v>
      </c>
      <c r="B5" s="119" t="s">
        <v>33</v>
      </c>
      <c r="C5" s="73">
        <v>68</v>
      </c>
      <c r="D5" s="129">
        <v>143.69999999999999</v>
      </c>
      <c r="E5" s="65">
        <v>1460</v>
      </c>
      <c r="F5" s="121">
        <v>1460</v>
      </c>
      <c r="G5" s="138"/>
      <c r="H5" s="84"/>
      <c r="I5" s="84"/>
      <c r="J5" s="84"/>
      <c r="K5" s="96"/>
      <c r="L5" s="96"/>
      <c r="M5" s="96"/>
      <c r="N5" s="96"/>
      <c r="O5" s="96"/>
      <c r="P5" s="96"/>
      <c r="Q5" s="96"/>
      <c r="R5" s="96"/>
      <c r="S5" s="96"/>
    </row>
    <row r="6" spans="1:19" ht="18.899999999999999" customHeight="1">
      <c r="A6" s="64">
        <v>4</v>
      </c>
      <c r="B6" s="119" t="s">
        <v>48</v>
      </c>
      <c r="C6" s="73">
        <v>67</v>
      </c>
      <c r="D6" s="129">
        <v>144.28888888888889</v>
      </c>
      <c r="E6" s="65">
        <v>1463</v>
      </c>
      <c r="F6" s="121">
        <v>1463</v>
      </c>
      <c r="G6" s="138"/>
      <c r="H6" s="84"/>
      <c r="I6" s="84"/>
      <c r="J6" s="84"/>
      <c r="K6" s="96"/>
      <c r="L6" s="96"/>
      <c r="M6" s="96"/>
      <c r="N6" s="96"/>
      <c r="O6" s="96"/>
      <c r="P6" s="96"/>
      <c r="Q6" s="96"/>
      <c r="R6" s="96"/>
      <c r="S6" s="96"/>
    </row>
    <row r="7" spans="1:19" ht="18.899999999999999" customHeight="1">
      <c r="A7" s="64">
        <v>5</v>
      </c>
      <c r="B7" s="119" t="s">
        <v>24</v>
      </c>
      <c r="C7" s="93">
        <v>59</v>
      </c>
      <c r="D7" s="129">
        <v>140.51428571428571</v>
      </c>
      <c r="E7" s="65">
        <v>1445</v>
      </c>
      <c r="F7" s="121">
        <v>1445</v>
      </c>
      <c r="G7" s="138"/>
      <c r="H7" s="84"/>
      <c r="I7" s="84"/>
      <c r="J7" s="84"/>
      <c r="K7" s="96"/>
      <c r="L7" s="96"/>
      <c r="M7" s="96"/>
      <c r="N7" s="96"/>
      <c r="O7" s="96"/>
      <c r="P7" s="96"/>
      <c r="Q7" s="96"/>
      <c r="R7" s="96"/>
      <c r="S7" s="96"/>
    </row>
    <row r="8" spans="1:19" ht="18.899999999999999" customHeight="1">
      <c r="A8" s="64">
        <v>6</v>
      </c>
      <c r="B8" s="130" t="s">
        <v>25</v>
      </c>
      <c r="C8" s="73">
        <v>52</v>
      </c>
      <c r="D8" s="129">
        <v>144.98888888888888</v>
      </c>
      <c r="E8" s="65">
        <v>1498</v>
      </c>
      <c r="F8" s="121">
        <v>1480</v>
      </c>
      <c r="G8" s="138"/>
      <c r="H8" s="84"/>
      <c r="I8" s="84"/>
      <c r="J8" s="84"/>
      <c r="K8" s="96"/>
      <c r="L8" s="96"/>
      <c r="M8" s="96"/>
      <c r="N8" s="96"/>
      <c r="O8" s="96"/>
      <c r="P8" s="96"/>
      <c r="Q8" s="96"/>
      <c r="R8" s="96"/>
      <c r="S8" s="96"/>
    </row>
    <row r="9" spans="1:19" ht="18.899999999999999" customHeight="1">
      <c r="A9" s="64">
        <v>7</v>
      </c>
      <c r="B9" s="119" t="s">
        <v>23</v>
      </c>
      <c r="C9" s="73">
        <v>47</v>
      </c>
      <c r="D9" s="129">
        <v>140.92857142857142</v>
      </c>
      <c r="E9" s="65">
        <v>1457</v>
      </c>
      <c r="F9" s="121">
        <v>1445</v>
      </c>
      <c r="G9" s="138"/>
      <c r="H9" s="84"/>
      <c r="I9" s="84"/>
      <c r="J9" s="84"/>
      <c r="K9" s="96"/>
      <c r="L9" s="96"/>
      <c r="M9" s="96"/>
      <c r="N9" s="96"/>
      <c r="O9" s="96"/>
      <c r="P9" s="96"/>
      <c r="Q9" s="96"/>
      <c r="R9" s="96"/>
      <c r="S9" s="96"/>
    </row>
    <row r="10" spans="1:19" ht="18.899999999999999" customHeight="1">
      <c r="A10" s="64">
        <v>8</v>
      </c>
      <c r="B10" s="119" t="s">
        <v>44</v>
      </c>
      <c r="C10" s="73">
        <v>42</v>
      </c>
      <c r="D10" s="129">
        <v>145.17142857142858</v>
      </c>
      <c r="E10" s="65">
        <v>1484</v>
      </c>
      <c r="F10" s="121">
        <v>1484</v>
      </c>
      <c r="G10" s="138"/>
      <c r="H10" s="84"/>
      <c r="I10" s="84"/>
      <c r="J10" s="84"/>
      <c r="K10" s="96"/>
      <c r="L10" s="96"/>
      <c r="M10" s="96"/>
      <c r="N10" s="96"/>
      <c r="O10" s="96"/>
      <c r="P10" s="96"/>
      <c r="Q10" s="96"/>
      <c r="R10" s="96"/>
      <c r="S10" s="96"/>
    </row>
    <row r="11" spans="1:19" ht="18.899999999999999" customHeight="1">
      <c r="A11" s="64">
        <v>9</v>
      </c>
      <c r="B11" s="119" t="s">
        <v>22</v>
      </c>
      <c r="C11" s="73">
        <v>40</v>
      </c>
      <c r="D11" s="129">
        <v>140.38888888888889</v>
      </c>
      <c r="E11" s="65">
        <v>1455</v>
      </c>
      <c r="F11" s="121">
        <v>1420</v>
      </c>
      <c r="G11" s="138"/>
      <c r="H11" s="84"/>
      <c r="I11" s="84"/>
      <c r="J11" s="84"/>
      <c r="K11" s="96"/>
      <c r="L11" s="96"/>
      <c r="M11" s="96"/>
      <c r="N11" s="96"/>
      <c r="O11" s="96"/>
      <c r="P11" s="96"/>
      <c r="Q11" s="96"/>
      <c r="R11" s="96"/>
      <c r="S11" s="96"/>
    </row>
    <row r="12" spans="1:19" ht="18.899999999999999" customHeight="1">
      <c r="A12" s="66"/>
      <c r="B12" s="44"/>
      <c r="C12" s="45"/>
      <c r="D12" s="67"/>
      <c r="E12" s="46"/>
      <c r="F12" s="47"/>
      <c r="G12" s="138"/>
      <c r="H12" s="84"/>
      <c r="I12" s="84"/>
      <c r="J12" s="84"/>
      <c r="K12" s="96"/>
      <c r="L12" s="96"/>
      <c r="M12" s="96"/>
      <c r="N12" s="96"/>
      <c r="O12" s="96"/>
      <c r="P12" s="96"/>
      <c r="Q12" s="96"/>
      <c r="R12" s="96"/>
      <c r="S12" s="96"/>
    </row>
    <row r="13" spans="1:19" ht="18.899999999999999" customHeight="1">
      <c r="A13" s="68"/>
      <c r="B13" s="125" t="s">
        <v>0</v>
      </c>
      <c r="C13" s="126" t="s">
        <v>67</v>
      </c>
      <c r="D13" s="127" t="s">
        <v>90</v>
      </c>
      <c r="E13" s="128" t="s">
        <v>53</v>
      </c>
      <c r="F13" s="128" t="s">
        <v>91</v>
      </c>
      <c r="G13" s="136"/>
      <c r="H13" s="84"/>
      <c r="I13" s="84"/>
      <c r="J13" s="84"/>
      <c r="K13" s="96"/>
      <c r="L13" s="96"/>
      <c r="M13" s="96"/>
      <c r="N13" s="96"/>
      <c r="O13" s="96"/>
      <c r="P13" s="96"/>
      <c r="Q13" s="96"/>
      <c r="R13" s="96"/>
      <c r="S13" s="96"/>
    </row>
    <row r="14" spans="1:19" ht="18.899999999999999" customHeight="1">
      <c r="A14" s="64">
        <v>1</v>
      </c>
      <c r="B14" s="119" t="s">
        <v>27</v>
      </c>
      <c r="C14" s="93">
        <v>65</v>
      </c>
      <c r="D14" s="69">
        <v>138.67777777777778</v>
      </c>
      <c r="E14" s="70">
        <v>1435</v>
      </c>
      <c r="F14" s="121">
        <v>1410</v>
      </c>
      <c r="G14" s="83"/>
      <c r="H14" s="84"/>
      <c r="I14" s="84"/>
      <c r="J14" s="84"/>
      <c r="K14" s="96"/>
      <c r="L14" s="96"/>
      <c r="M14" s="96"/>
      <c r="N14" s="96"/>
      <c r="O14" s="96"/>
      <c r="P14" s="96"/>
      <c r="Q14" s="96"/>
      <c r="R14" s="96"/>
      <c r="S14" s="96"/>
    </row>
    <row r="15" spans="1:19" ht="18.899999999999999" customHeight="1">
      <c r="A15" s="64">
        <v>2</v>
      </c>
      <c r="B15" s="119" t="s">
        <v>28</v>
      </c>
      <c r="C15" s="73">
        <v>63</v>
      </c>
      <c r="D15" s="69">
        <v>138.6888888888889</v>
      </c>
      <c r="E15" s="70">
        <v>1450</v>
      </c>
      <c r="F15" s="121">
        <v>1410</v>
      </c>
      <c r="G15" s="83"/>
      <c r="H15" s="84"/>
      <c r="I15" s="84"/>
      <c r="J15" s="84"/>
      <c r="K15" s="96"/>
      <c r="L15" s="96"/>
      <c r="M15" s="96"/>
      <c r="N15" s="96"/>
      <c r="O15" s="96"/>
      <c r="P15" s="96"/>
      <c r="Q15" s="96"/>
      <c r="R15" s="96"/>
      <c r="S15" s="96"/>
    </row>
    <row r="16" spans="1:19" ht="18.899999999999999" customHeight="1">
      <c r="A16" s="64">
        <v>3</v>
      </c>
      <c r="B16" s="119" t="s">
        <v>85</v>
      </c>
      <c r="C16" s="93">
        <v>63</v>
      </c>
      <c r="D16" s="69">
        <v>138.61111111111111</v>
      </c>
      <c r="E16" s="70">
        <v>1426</v>
      </c>
      <c r="F16" s="121">
        <v>1426</v>
      </c>
      <c r="G16" s="83"/>
      <c r="H16" s="84"/>
      <c r="I16" s="84"/>
      <c r="J16" s="84"/>
      <c r="K16" s="96"/>
      <c r="L16" s="345"/>
      <c r="M16" s="96"/>
      <c r="N16" s="96"/>
      <c r="O16" s="96"/>
      <c r="P16" s="96"/>
      <c r="Q16" s="96"/>
      <c r="R16" s="96"/>
      <c r="S16" s="96"/>
    </row>
    <row r="17" spans="1:19" ht="18.899999999999999" customHeight="1">
      <c r="A17" s="64">
        <v>4</v>
      </c>
      <c r="B17" s="119" t="s">
        <v>54</v>
      </c>
      <c r="C17" s="93">
        <v>62</v>
      </c>
      <c r="D17" s="69">
        <v>137.77777777777777</v>
      </c>
      <c r="E17" s="70">
        <v>1433</v>
      </c>
      <c r="F17" s="121">
        <v>1399</v>
      </c>
      <c r="G17" s="83"/>
      <c r="H17" s="84"/>
      <c r="I17" s="84"/>
      <c r="J17" s="84"/>
      <c r="K17" s="96"/>
      <c r="L17" s="84"/>
      <c r="M17" s="96"/>
      <c r="N17" s="96"/>
      <c r="O17" s="96"/>
      <c r="P17" s="96"/>
      <c r="Q17" s="96"/>
      <c r="R17" s="96"/>
      <c r="S17" s="96"/>
    </row>
    <row r="18" spans="1:19" ht="18.899999999999999" customHeight="1">
      <c r="A18" s="64">
        <v>5</v>
      </c>
      <c r="B18" s="119" t="s">
        <v>12</v>
      </c>
      <c r="C18" s="73">
        <v>62</v>
      </c>
      <c r="D18" s="69">
        <v>137.27777777777777</v>
      </c>
      <c r="E18" s="70">
        <v>1421</v>
      </c>
      <c r="F18" s="133">
        <v>1396</v>
      </c>
      <c r="G18" s="83"/>
      <c r="H18" s="84"/>
      <c r="I18" s="84"/>
      <c r="J18" s="84"/>
      <c r="K18" s="96"/>
      <c r="L18" s="96"/>
      <c r="M18" s="96"/>
      <c r="N18" s="96"/>
      <c r="O18" s="96"/>
      <c r="P18" s="96"/>
      <c r="Q18" s="96"/>
      <c r="R18" s="96"/>
      <c r="S18" s="96"/>
    </row>
    <row r="19" spans="1:19" ht="18.899999999999999" customHeight="1">
      <c r="A19" s="64">
        <v>6</v>
      </c>
      <c r="B19" s="119" t="s">
        <v>49</v>
      </c>
      <c r="C19" s="73">
        <v>58</v>
      </c>
      <c r="D19" s="69">
        <v>131.54444444444445</v>
      </c>
      <c r="E19" s="70">
        <v>1369</v>
      </c>
      <c r="F19" s="121">
        <v>1361</v>
      </c>
      <c r="G19" s="83"/>
      <c r="H19" s="84"/>
      <c r="I19" s="84"/>
      <c r="J19" s="84"/>
      <c r="K19" s="96"/>
      <c r="L19" s="96"/>
      <c r="M19" s="96"/>
      <c r="N19" s="96"/>
      <c r="O19" s="96"/>
      <c r="P19" s="96"/>
      <c r="Q19" s="96"/>
      <c r="R19" s="96"/>
      <c r="S19" s="96"/>
    </row>
    <row r="20" spans="1:19" ht="18.899999999999999" customHeight="1">
      <c r="A20" s="64">
        <v>7</v>
      </c>
      <c r="B20" s="119" t="s">
        <v>32</v>
      </c>
      <c r="C20" s="73">
        <v>57</v>
      </c>
      <c r="D20" s="69">
        <v>133.72222222222223</v>
      </c>
      <c r="E20" s="70">
        <v>1412</v>
      </c>
      <c r="F20" s="121">
        <v>1365</v>
      </c>
      <c r="G20" s="83"/>
      <c r="H20" s="84"/>
      <c r="I20" s="84"/>
      <c r="J20" s="84"/>
      <c r="K20" s="96"/>
      <c r="L20" s="96"/>
      <c r="M20" s="96"/>
      <c r="N20" s="96"/>
      <c r="O20" s="96"/>
      <c r="P20" s="96"/>
      <c r="Q20" s="96"/>
      <c r="R20" s="96"/>
      <c r="S20" s="96"/>
    </row>
    <row r="21" spans="1:19" ht="18.899999999999999" customHeight="1">
      <c r="A21" s="64">
        <v>8</v>
      </c>
      <c r="B21" s="119" t="s">
        <v>73</v>
      </c>
      <c r="C21" s="73">
        <v>50</v>
      </c>
      <c r="D21" s="69">
        <v>136.23333333333332</v>
      </c>
      <c r="E21" s="70">
        <v>1445</v>
      </c>
      <c r="F21" s="121">
        <v>1415</v>
      </c>
      <c r="G21" s="83"/>
      <c r="H21" s="84"/>
      <c r="I21" s="84"/>
      <c r="J21" s="84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8.899999999999999" customHeight="1">
      <c r="A22" s="64">
        <v>9</v>
      </c>
      <c r="B22" s="119" t="s">
        <v>89</v>
      </c>
      <c r="C22" s="73">
        <v>50</v>
      </c>
      <c r="D22" s="69">
        <v>127.38888888888889</v>
      </c>
      <c r="E22" s="70">
        <v>1303</v>
      </c>
      <c r="F22" s="121">
        <v>1303</v>
      </c>
      <c r="G22" s="83"/>
      <c r="H22" s="84"/>
      <c r="I22" s="84"/>
      <c r="J22" s="84"/>
      <c r="K22" s="96"/>
      <c r="L22" s="96"/>
      <c r="M22" s="96"/>
      <c r="N22" s="96"/>
      <c r="O22" s="96"/>
      <c r="P22" s="96"/>
      <c r="Q22" s="96"/>
      <c r="R22" s="96"/>
      <c r="S22" s="96"/>
    </row>
    <row r="23" spans="1:19" ht="18.899999999999999" customHeight="1">
      <c r="A23" s="64">
        <v>10</v>
      </c>
      <c r="B23" s="119" t="s">
        <v>26</v>
      </c>
      <c r="C23" s="73">
        <v>47</v>
      </c>
      <c r="D23" s="69">
        <v>132.91428571428571</v>
      </c>
      <c r="E23" s="70">
        <v>1413</v>
      </c>
      <c r="F23" s="121">
        <v>1362</v>
      </c>
      <c r="G23" s="83"/>
      <c r="H23" s="84"/>
      <c r="I23" s="84"/>
      <c r="J23" s="84"/>
      <c r="K23" s="96"/>
      <c r="L23" s="96"/>
      <c r="M23" s="96"/>
      <c r="N23" s="96"/>
      <c r="O23" s="96"/>
      <c r="P23" s="96"/>
      <c r="Q23" s="96"/>
      <c r="R23" s="96"/>
      <c r="S23" s="96"/>
    </row>
    <row r="24" spans="1:19" ht="18.899999999999999" customHeight="1">
      <c r="A24" s="64">
        <v>11</v>
      </c>
      <c r="B24" s="119" t="s">
        <v>4</v>
      </c>
      <c r="C24" s="73">
        <v>45</v>
      </c>
      <c r="D24" s="69">
        <v>132.4</v>
      </c>
      <c r="E24" s="70">
        <v>1422</v>
      </c>
      <c r="F24" s="121">
        <v>1354</v>
      </c>
      <c r="G24" s="83"/>
      <c r="H24" s="84"/>
      <c r="I24" s="84"/>
      <c r="J24" s="84"/>
      <c r="K24" s="96"/>
      <c r="L24" s="96"/>
      <c r="M24" s="96"/>
      <c r="N24" s="96"/>
      <c r="O24" s="96"/>
      <c r="P24" s="96"/>
      <c r="Q24" s="96"/>
      <c r="R24" s="96"/>
      <c r="S24" s="96"/>
    </row>
    <row r="25" spans="1:19" ht="18.899999999999999" customHeight="1">
      <c r="A25" s="64">
        <v>12</v>
      </c>
      <c r="B25" s="122" t="s">
        <v>3</v>
      </c>
      <c r="C25" s="94">
        <v>40</v>
      </c>
      <c r="D25" s="69">
        <v>132.54444444444445</v>
      </c>
      <c r="E25" s="134">
        <v>1434</v>
      </c>
      <c r="F25" s="123">
        <v>1352</v>
      </c>
      <c r="G25" s="83"/>
      <c r="H25" s="84"/>
      <c r="I25" s="84"/>
      <c r="J25" s="84"/>
      <c r="K25" s="96"/>
      <c r="L25" s="96"/>
      <c r="M25" s="96"/>
      <c r="N25" s="96"/>
      <c r="O25" s="96"/>
      <c r="P25" s="96"/>
      <c r="Q25" s="96"/>
      <c r="R25" s="96"/>
      <c r="S25" s="96"/>
    </row>
    <row r="26" spans="1:19" ht="18.899999999999999" customHeight="1">
      <c r="A26" s="64">
        <v>13</v>
      </c>
      <c r="B26" s="122" t="s">
        <v>71</v>
      </c>
      <c r="C26" s="53">
        <v>4</v>
      </c>
      <c r="D26" s="131">
        <v>129</v>
      </c>
      <c r="E26" s="132">
        <v>1367</v>
      </c>
      <c r="F26" s="123">
        <v>1290</v>
      </c>
      <c r="G26" s="83"/>
      <c r="H26" s="84"/>
      <c r="I26" s="84"/>
      <c r="J26" s="84"/>
      <c r="K26" s="96"/>
      <c r="L26" s="96"/>
      <c r="M26" s="96"/>
      <c r="N26" s="96"/>
      <c r="O26" s="96"/>
      <c r="P26" s="96"/>
      <c r="Q26" s="96"/>
      <c r="R26" s="96"/>
      <c r="S26" s="96"/>
    </row>
    <row r="27" spans="1:19" ht="18.899999999999999" customHeight="1">
      <c r="A27" s="64"/>
      <c r="B27" s="149"/>
      <c r="C27" s="376"/>
      <c r="D27" s="377"/>
      <c r="E27" s="378"/>
      <c r="F27" s="379"/>
      <c r="G27" s="83"/>
      <c r="H27" s="84"/>
      <c r="I27" s="84"/>
      <c r="J27" s="84"/>
      <c r="K27" s="96"/>
      <c r="L27" s="96"/>
      <c r="M27" s="96"/>
      <c r="N27" s="96"/>
      <c r="O27" s="96"/>
      <c r="P27" s="96"/>
      <c r="Q27" s="96"/>
      <c r="R27" s="96"/>
      <c r="S27" s="96"/>
    </row>
    <row r="28" spans="1:19" ht="18.899999999999999" customHeight="1">
      <c r="A28" s="71"/>
      <c r="B28" s="125" t="s">
        <v>6</v>
      </c>
      <c r="C28" s="126" t="s">
        <v>67</v>
      </c>
      <c r="D28" s="127" t="s">
        <v>90</v>
      </c>
      <c r="E28" s="128" t="s">
        <v>53</v>
      </c>
      <c r="F28" s="128" t="s">
        <v>91</v>
      </c>
      <c r="G28" s="83"/>
      <c r="H28" s="84"/>
      <c r="I28" s="84"/>
      <c r="J28" s="84"/>
      <c r="K28" s="96"/>
      <c r="L28" s="96"/>
      <c r="M28" s="96"/>
      <c r="N28" s="96"/>
      <c r="O28" s="96"/>
      <c r="P28" s="96"/>
      <c r="Q28" s="96"/>
      <c r="R28" s="96"/>
      <c r="S28" s="96"/>
    </row>
    <row r="29" spans="1:19" ht="18.899999999999999" customHeight="1">
      <c r="A29" s="64">
        <v>1</v>
      </c>
      <c r="B29" s="119" t="s">
        <v>47</v>
      </c>
      <c r="C29" s="73">
        <v>70</v>
      </c>
      <c r="D29" s="69">
        <v>127.72222222222223</v>
      </c>
      <c r="E29" s="70">
        <v>1337</v>
      </c>
      <c r="F29" s="121">
        <v>1329</v>
      </c>
      <c r="G29" s="83"/>
      <c r="H29" s="84"/>
      <c r="I29" s="84"/>
      <c r="J29" s="84"/>
      <c r="K29" s="96"/>
      <c r="L29" s="96"/>
      <c r="M29" s="96"/>
      <c r="N29" s="96"/>
      <c r="O29" s="96"/>
      <c r="P29" s="96"/>
      <c r="Q29" s="96"/>
      <c r="R29" s="96"/>
      <c r="S29" s="96"/>
    </row>
    <row r="30" spans="1:19" ht="18.899999999999999" customHeight="1">
      <c r="A30" s="64">
        <v>2</v>
      </c>
      <c r="B30" s="119" t="s">
        <v>29</v>
      </c>
      <c r="C30" s="73">
        <v>67</v>
      </c>
      <c r="D30" s="69">
        <v>125.48888888888889</v>
      </c>
      <c r="E30" s="70">
        <v>1299</v>
      </c>
      <c r="F30" s="121">
        <v>1299</v>
      </c>
      <c r="G30" s="83"/>
      <c r="H30" s="84"/>
      <c r="I30" s="84"/>
      <c r="J30" s="84"/>
      <c r="K30" s="96"/>
      <c r="L30" s="96"/>
      <c r="M30" s="96"/>
      <c r="N30" s="96"/>
      <c r="O30" s="96"/>
      <c r="P30" s="96"/>
      <c r="Q30" s="96"/>
      <c r="R30" s="96"/>
      <c r="S30" s="96"/>
    </row>
    <row r="31" spans="1:19" ht="18.899999999999999" customHeight="1">
      <c r="A31" s="64">
        <v>3</v>
      </c>
      <c r="B31" s="119" t="s">
        <v>70</v>
      </c>
      <c r="C31" s="73">
        <v>62</v>
      </c>
      <c r="D31" s="69">
        <v>123.86</v>
      </c>
      <c r="E31" s="70">
        <v>1287</v>
      </c>
      <c r="F31" s="121">
        <v>1251</v>
      </c>
      <c r="G31" s="83"/>
      <c r="H31" s="84"/>
      <c r="I31" s="84"/>
      <c r="J31" s="84"/>
      <c r="K31" s="96"/>
      <c r="L31" s="96"/>
      <c r="M31" s="96"/>
      <c r="N31" s="96"/>
      <c r="O31" s="96"/>
      <c r="P31" s="96"/>
      <c r="Q31" s="96"/>
      <c r="R31" s="96"/>
      <c r="S31" s="96"/>
    </row>
    <row r="32" spans="1:19" ht="18.899999999999999" customHeight="1">
      <c r="A32" s="64">
        <v>4</v>
      </c>
      <c r="B32" s="119" t="s">
        <v>30</v>
      </c>
      <c r="C32" s="73">
        <v>61</v>
      </c>
      <c r="D32" s="69">
        <v>124.78888888888889</v>
      </c>
      <c r="E32" s="70">
        <v>1302</v>
      </c>
      <c r="F32" s="121">
        <v>1294</v>
      </c>
      <c r="G32" s="83"/>
      <c r="H32" s="84"/>
      <c r="I32" s="84"/>
      <c r="J32" s="84"/>
      <c r="K32" s="96"/>
      <c r="L32" s="96"/>
      <c r="M32" s="96"/>
      <c r="N32" s="96"/>
      <c r="O32" s="96"/>
      <c r="P32" s="96"/>
      <c r="Q32" s="96"/>
      <c r="R32" s="96"/>
      <c r="S32" s="96"/>
    </row>
    <row r="33" spans="1:19" ht="18.899999999999999" customHeight="1">
      <c r="A33" s="64">
        <v>5</v>
      </c>
      <c r="B33" s="119" t="s">
        <v>31</v>
      </c>
      <c r="C33" s="73">
        <v>60</v>
      </c>
      <c r="D33" s="69">
        <v>123.18333333333334</v>
      </c>
      <c r="E33" s="72">
        <v>1251</v>
      </c>
      <c r="F33" s="121">
        <v>1251</v>
      </c>
      <c r="G33" s="83"/>
      <c r="H33" s="84"/>
      <c r="I33" s="84"/>
      <c r="J33" s="84"/>
      <c r="K33" s="96"/>
      <c r="L33" s="96"/>
      <c r="M33" s="96"/>
      <c r="N33" s="96"/>
      <c r="O33" s="96"/>
      <c r="P33" s="96"/>
      <c r="Q33" s="96"/>
      <c r="R33" s="96"/>
      <c r="S33" s="96"/>
    </row>
    <row r="34" spans="1:19" ht="18.899999999999999" customHeight="1">
      <c r="A34" s="64">
        <v>6</v>
      </c>
      <c r="B34" s="119" t="s">
        <v>84</v>
      </c>
      <c r="C34" s="73">
        <v>52</v>
      </c>
      <c r="D34" s="69">
        <v>119.57777777777778</v>
      </c>
      <c r="E34" s="72">
        <v>1266</v>
      </c>
      <c r="F34" s="121">
        <v>1244</v>
      </c>
      <c r="G34" s="83"/>
      <c r="H34" s="84"/>
      <c r="I34" s="84"/>
      <c r="J34" s="84"/>
      <c r="K34" s="96"/>
      <c r="L34" s="96"/>
      <c r="M34" s="96"/>
      <c r="N34" s="96"/>
      <c r="O34" s="96"/>
      <c r="P34" s="96"/>
      <c r="Q34" s="96"/>
      <c r="R34" s="96"/>
      <c r="S34" s="96"/>
    </row>
    <row r="35" spans="1:19" ht="18.899999999999999" customHeight="1">
      <c r="A35" s="64">
        <v>7</v>
      </c>
      <c r="B35" s="119" t="s">
        <v>57</v>
      </c>
      <c r="C35" s="73">
        <v>43</v>
      </c>
      <c r="D35" s="69">
        <v>120.7</v>
      </c>
      <c r="E35" s="72">
        <v>1274</v>
      </c>
      <c r="F35" s="121">
        <v>1274</v>
      </c>
      <c r="G35" s="83"/>
      <c r="H35" s="84"/>
      <c r="I35" s="84"/>
      <c r="J35" s="84"/>
      <c r="K35" s="96"/>
      <c r="L35" s="96"/>
      <c r="M35" s="96"/>
      <c r="N35" s="96"/>
      <c r="O35" s="96"/>
      <c r="P35" s="96"/>
      <c r="Q35" s="96"/>
      <c r="R35" s="96"/>
      <c r="S35" s="96"/>
    </row>
    <row r="36" spans="1:19" ht="18.899999999999999" customHeight="1">
      <c r="A36" s="64">
        <v>8</v>
      </c>
      <c r="B36" s="119" t="s">
        <v>35</v>
      </c>
      <c r="C36" s="73">
        <v>43</v>
      </c>
      <c r="D36" s="69">
        <v>116.71428571428571</v>
      </c>
      <c r="E36" s="72">
        <v>1284</v>
      </c>
      <c r="F36" s="121">
        <v>1236</v>
      </c>
      <c r="G36" s="83"/>
      <c r="H36" s="84"/>
      <c r="I36" s="84"/>
      <c r="J36" s="84"/>
      <c r="K36" s="96"/>
      <c r="L36" s="96"/>
      <c r="M36" s="96"/>
      <c r="N36" s="96"/>
      <c r="O36" s="96"/>
      <c r="P36" s="96"/>
      <c r="Q36" s="96"/>
      <c r="R36" s="96"/>
      <c r="S36" s="96"/>
    </row>
    <row r="37" spans="1:19" ht="18.600000000000001">
      <c r="A37" s="50"/>
      <c r="B37" s="139"/>
      <c r="C37" s="102"/>
      <c r="D37" s="103"/>
      <c r="E37" s="140"/>
      <c r="F37" s="141"/>
      <c r="G37" s="83"/>
      <c r="H37" s="84"/>
      <c r="I37" s="84"/>
      <c r="J37" s="84"/>
      <c r="K37" s="96"/>
      <c r="L37" s="96"/>
      <c r="M37" s="96"/>
      <c r="N37" s="96"/>
      <c r="O37" s="96"/>
      <c r="P37" s="96"/>
      <c r="Q37" s="96"/>
      <c r="R37" s="96"/>
      <c r="S37" s="96"/>
    </row>
    <row r="38" spans="1:19" ht="18.600000000000001">
      <c r="A38" s="104"/>
      <c r="B38" s="105"/>
      <c r="C38" s="92"/>
      <c r="D38" s="142"/>
      <c r="E38" s="143"/>
      <c r="F38" s="144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ht="18.600000000000001">
      <c r="A39" s="104"/>
      <c r="B39" s="105"/>
      <c r="C39" s="107"/>
      <c r="D39" s="142"/>
      <c r="E39" s="143"/>
      <c r="F39" s="144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ht="18.600000000000001">
      <c r="A40" s="104"/>
      <c r="B40" s="105"/>
      <c r="C40" s="107"/>
      <c r="D40" s="142"/>
      <c r="E40" s="143"/>
      <c r="F40" s="144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ht="18.600000000000001">
      <c r="A41" s="104"/>
      <c r="B41" s="105"/>
      <c r="C41" s="107"/>
      <c r="D41" s="142"/>
      <c r="E41" s="143"/>
      <c r="F41" s="144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ht="18.600000000000001">
      <c r="A42" s="104"/>
      <c r="B42" s="105"/>
      <c r="C42" s="107"/>
      <c r="D42" s="142"/>
      <c r="E42" s="143"/>
      <c r="F42" s="144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ht="18.600000000000001">
      <c r="A43" s="104"/>
      <c r="B43" s="105"/>
      <c r="C43" s="107"/>
      <c r="D43" s="142"/>
      <c r="E43" s="143"/>
      <c r="F43" s="144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ht="18.600000000000001">
      <c r="A44" s="104"/>
      <c r="B44" s="105"/>
      <c r="C44" s="92"/>
      <c r="D44" s="142"/>
      <c r="E44" s="143"/>
      <c r="F44" s="144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ht="18.600000000000001">
      <c r="A45" s="104"/>
      <c r="B45" s="105"/>
      <c r="C45" s="107"/>
      <c r="D45" s="142"/>
      <c r="E45" s="143"/>
      <c r="F45" s="144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ht="18.600000000000001">
      <c r="A46" s="104"/>
      <c r="B46" s="105"/>
      <c r="C46" s="107"/>
      <c r="D46" s="142"/>
      <c r="E46" s="145"/>
      <c r="F46" s="144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</row>
    <row r="47" spans="1:19" ht="18.600000000000001">
      <c r="A47" s="104"/>
      <c r="B47" s="105"/>
      <c r="C47" s="107"/>
      <c r="D47" s="142"/>
      <c r="E47" s="145"/>
      <c r="F47" s="144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</row>
    <row r="48" spans="1:19" ht="18.600000000000001">
      <c r="A48" s="110"/>
      <c r="B48" s="105"/>
      <c r="C48" s="92"/>
      <c r="D48" s="142"/>
      <c r="E48" s="145"/>
      <c r="F48" s="144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</row>
    <row r="49" spans="1:19" ht="18.600000000000001">
      <c r="A49" s="110"/>
      <c r="B49" s="111"/>
      <c r="C49" s="112"/>
      <c r="D49" s="112"/>
      <c r="E49" s="113"/>
      <c r="F49" s="114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</row>
    <row r="50" spans="1:19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</row>
    <row r="51" spans="1:19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</row>
    <row r="52" spans="1:19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</row>
    <row r="53" spans="1:19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</row>
    <row r="55" spans="1:1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</row>
    <row r="56" spans="1:1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</row>
    <row r="57" spans="1:1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</row>
    <row r="58" spans="1:1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</row>
    <row r="59" spans="1:1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</row>
    <row r="60" spans="1:1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</row>
    <row r="61" spans="1:1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1:1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1:1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1:1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</sheetData>
  <sortState xmlns:xlrd2="http://schemas.microsoft.com/office/spreadsheetml/2017/richdata2" ref="B9:F10">
    <sortCondition descending="1" ref="D9:D10"/>
  </sortState>
  <mergeCells count="1">
    <mergeCell ref="A1:F1"/>
  </mergeCells>
  <phoneticPr fontId="10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70"/>
  <sheetViews>
    <sheetView workbookViewId="0">
      <selection activeCell="X3" sqref="X3"/>
    </sheetView>
  </sheetViews>
  <sheetFormatPr defaultColWidth="9.109375" defaultRowHeight="14.4"/>
  <cols>
    <col min="1" max="1" width="2.44140625" style="97" customWidth="1"/>
    <col min="2" max="2" width="3.88671875" style="97" customWidth="1"/>
    <col min="3" max="3" width="25.5546875" style="97" customWidth="1"/>
    <col min="4" max="5" width="7" style="97" customWidth="1"/>
    <col min="6" max="6" width="5.33203125" style="97" customWidth="1"/>
    <col min="7" max="11" width="4.6640625" style="97" customWidth="1"/>
    <col min="12" max="12" width="6.33203125" style="97" customWidth="1"/>
    <col min="13" max="13" width="4.6640625" style="97" customWidth="1"/>
    <col min="14" max="14" width="6.109375" style="97" customWidth="1"/>
    <col min="15" max="30" width="4.6640625" style="97" customWidth="1"/>
    <col min="31" max="31" width="5.33203125" style="97" customWidth="1"/>
    <col min="32" max="32" width="4.6640625" style="97" customWidth="1"/>
    <col min="33" max="33" width="5" style="97" customWidth="1"/>
    <col min="34" max="38" width="4.6640625" style="97" customWidth="1"/>
    <col min="39" max="16384" width="9.109375" style="97"/>
  </cols>
  <sheetData>
    <row r="1" spans="1:58" ht="18">
      <c r="A1" s="101"/>
      <c r="B1" s="101"/>
      <c r="C1" s="101"/>
      <c r="D1" s="146" t="s">
        <v>106</v>
      </c>
      <c r="E1" s="147"/>
      <c r="F1" s="147"/>
      <c r="G1" s="146"/>
      <c r="H1" s="146"/>
      <c r="I1" s="101"/>
      <c r="J1" s="148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</row>
    <row r="2" spans="1:58" ht="18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47"/>
      <c r="AA2" s="147"/>
      <c r="AB2" s="101"/>
      <c r="AC2" s="146"/>
      <c r="AD2" s="146"/>
      <c r="AE2" s="101"/>
      <c r="AF2" s="101"/>
      <c r="AG2" s="101"/>
      <c r="AH2" s="101"/>
      <c r="AI2" s="101"/>
      <c r="AJ2" s="101"/>
      <c r="AK2" s="101"/>
      <c r="AL2" s="101"/>
      <c r="AM2" s="101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</row>
    <row r="3" spans="1:58" ht="18.899999999999999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</row>
    <row r="4" spans="1:58" ht="18.899999999999999" customHeight="1">
      <c r="A4" s="101"/>
      <c r="B4" s="288"/>
      <c r="C4" s="289"/>
      <c r="D4" s="290" t="s">
        <v>10</v>
      </c>
      <c r="E4" s="291" t="s">
        <v>65</v>
      </c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3"/>
      <c r="AM4" s="101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</row>
    <row r="5" spans="1:58" ht="18.899999999999999" customHeight="1">
      <c r="A5" s="101"/>
      <c r="B5" s="223"/>
      <c r="C5" s="294" t="s">
        <v>61</v>
      </c>
      <c r="D5" s="295"/>
      <c r="E5" s="296" t="s">
        <v>64</v>
      </c>
      <c r="F5" s="382">
        <v>45540</v>
      </c>
      <c r="G5" s="382"/>
      <c r="H5" s="382">
        <v>45554</v>
      </c>
      <c r="I5" s="382"/>
      <c r="J5" s="382">
        <v>45568</v>
      </c>
      <c r="K5" s="382"/>
      <c r="L5" s="317">
        <v>45582</v>
      </c>
      <c r="M5" s="382">
        <v>45596</v>
      </c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101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</row>
    <row r="6" spans="1:58" ht="18.899999999999999" customHeight="1">
      <c r="A6" s="101"/>
      <c r="B6" s="297">
        <v>1</v>
      </c>
      <c r="C6" s="298" t="s">
        <v>43</v>
      </c>
      <c r="D6" s="299">
        <v>74</v>
      </c>
      <c r="E6" s="300"/>
      <c r="F6" s="301">
        <v>13</v>
      </c>
      <c r="G6" s="301">
        <v>15</v>
      </c>
      <c r="H6" s="301">
        <v>15</v>
      </c>
      <c r="I6" s="301">
        <v>15</v>
      </c>
      <c r="J6" s="301">
        <v>13</v>
      </c>
      <c r="K6" s="301">
        <v>15</v>
      </c>
      <c r="L6" s="301">
        <v>13</v>
      </c>
      <c r="M6" s="301">
        <v>14</v>
      </c>
      <c r="N6" s="301">
        <v>13</v>
      </c>
      <c r="O6" s="301">
        <v>0</v>
      </c>
      <c r="P6" s="301">
        <v>0</v>
      </c>
      <c r="Q6" s="301">
        <v>0</v>
      </c>
      <c r="R6" s="301">
        <v>0</v>
      </c>
      <c r="S6" s="301">
        <v>0</v>
      </c>
      <c r="T6" s="301">
        <v>0</v>
      </c>
      <c r="U6" s="301">
        <v>0</v>
      </c>
      <c r="V6" s="301">
        <v>0</v>
      </c>
      <c r="W6" s="301">
        <v>0</v>
      </c>
      <c r="X6" s="301">
        <v>0</v>
      </c>
      <c r="Y6" s="301">
        <v>0</v>
      </c>
      <c r="Z6" s="301">
        <v>0</v>
      </c>
      <c r="AA6" s="301">
        <v>0</v>
      </c>
      <c r="AB6" s="301">
        <v>0</v>
      </c>
      <c r="AC6" s="301">
        <v>0</v>
      </c>
      <c r="AD6" s="301">
        <v>0</v>
      </c>
      <c r="AE6" s="301">
        <v>0</v>
      </c>
      <c r="AF6" s="301">
        <v>0</v>
      </c>
      <c r="AG6" s="301">
        <v>0</v>
      </c>
      <c r="AH6" s="301">
        <v>0</v>
      </c>
      <c r="AI6" s="301">
        <v>0</v>
      </c>
      <c r="AJ6" s="301">
        <v>0</v>
      </c>
      <c r="AK6" s="301">
        <v>0</v>
      </c>
      <c r="AL6" s="301">
        <v>0</v>
      </c>
      <c r="AM6" s="101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58" ht="18.899999999999999" customHeight="1">
      <c r="A7" s="101"/>
      <c r="B7" s="297">
        <v>2</v>
      </c>
      <c r="C7" s="298" t="s">
        <v>72</v>
      </c>
      <c r="D7" s="299">
        <v>69</v>
      </c>
      <c r="E7" s="300">
        <v>2</v>
      </c>
      <c r="F7" s="301">
        <v>12</v>
      </c>
      <c r="G7" s="301">
        <v>14</v>
      </c>
      <c r="H7" s="301">
        <v>14</v>
      </c>
      <c r="I7" s="301">
        <v>14</v>
      </c>
      <c r="J7" s="301">
        <v>13</v>
      </c>
      <c r="K7" s="301">
        <v>14</v>
      </c>
      <c r="L7" s="301">
        <v>0</v>
      </c>
      <c r="M7" s="301">
        <v>12</v>
      </c>
      <c r="N7" s="301">
        <v>5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0</v>
      </c>
      <c r="AF7" s="301">
        <v>0</v>
      </c>
      <c r="AG7" s="301">
        <v>0</v>
      </c>
      <c r="AH7" s="301">
        <v>0</v>
      </c>
      <c r="AI7" s="301">
        <v>0</v>
      </c>
      <c r="AJ7" s="301">
        <v>0</v>
      </c>
      <c r="AK7" s="301">
        <v>0</v>
      </c>
      <c r="AL7" s="301">
        <v>0</v>
      </c>
      <c r="AM7" s="101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</row>
    <row r="8" spans="1:58" ht="18.899999999999999" customHeight="1">
      <c r="A8" s="101"/>
      <c r="B8" s="297">
        <v>3</v>
      </c>
      <c r="C8" s="298" t="s">
        <v>33</v>
      </c>
      <c r="D8" s="299">
        <v>68</v>
      </c>
      <c r="E8" s="300"/>
      <c r="F8" s="301">
        <v>6</v>
      </c>
      <c r="G8" s="301">
        <v>14</v>
      </c>
      <c r="H8" s="301">
        <v>13</v>
      </c>
      <c r="I8" s="301">
        <v>13</v>
      </c>
      <c r="J8" s="301">
        <v>6</v>
      </c>
      <c r="K8" s="301">
        <v>14</v>
      </c>
      <c r="L8" s="301">
        <v>13</v>
      </c>
      <c r="M8" s="301">
        <v>13</v>
      </c>
      <c r="N8" s="301">
        <v>14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0</v>
      </c>
      <c r="AF8" s="301">
        <v>0</v>
      </c>
      <c r="AG8" s="301">
        <v>0</v>
      </c>
      <c r="AH8" s="301">
        <v>0</v>
      </c>
      <c r="AI8" s="301">
        <v>0</v>
      </c>
      <c r="AJ8" s="301">
        <v>0</v>
      </c>
      <c r="AK8" s="301">
        <v>0</v>
      </c>
      <c r="AL8" s="301">
        <v>0</v>
      </c>
      <c r="AM8" s="101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</row>
    <row r="9" spans="1:58" ht="18.899999999999999" customHeight="1">
      <c r="A9" s="101"/>
      <c r="B9" s="297">
        <v>4</v>
      </c>
      <c r="C9" s="298" t="s">
        <v>48</v>
      </c>
      <c r="D9" s="299">
        <v>67</v>
      </c>
      <c r="E9" s="300"/>
      <c r="F9" s="301">
        <v>12</v>
      </c>
      <c r="G9" s="301">
        <v>7</v>
      </c>
      <c r="H9" s="301">
        <v>8</v>
      </c>
      <c r="I9" s="301">
        <v>14</v>
      </c>
      <c r="J9" s="301">
        <v>13</v>
      </c>
      <c r="K9" s="301">
        <v>14</v>
      </c>
      <c r="L9" s="301">
        <v>13</v>
      </c>
      <c r="M9" s="301">
        <v>13</v>
      </c>
      <c r="N9" s="301">
        <v>13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0</v>
      </c>
      <c r="AF9" s="301">
        <v>0</v>
      </c>
      <c r="AG9" s="301">
        <v>0</v>
      </c>
      <c r="AH9" s="301">
        <v>0</v>
      </c>
      <c r="AI9" s="301">
        <v>0</v>
      </c>
      <c r="AJ9" s="301">
        <v>0</v>
      </c>
      <c r="AK9" s="301">
        <v>0</v>
      </c>
      <c r="AL9" s="301">
        <v>0</v>
      </c>
      <c r="AM9" s="101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</row>
    <row r="10" spans="1:58" ht="18.899999999999999" customHeight="1">
      <c r="A10" s="101"/>
      <c r="B10" s="297">
        <v>5</v>
      </c>
      <c r="C10" s="298" t="s">
        <v>24</v>
      </c>
      <c r="D10" s="299">
        <v>59</v>
      </c>
      <c r="E10" s="300">
        <v>2</v>
      </c>
      <c r="F10" s="301">
        <v>12</v>
      </c>
      <c r="G10" s="301">
        <v>7</v>
      </c>
      <c r="H10" s="301">
        <v>15</v>
      </c>
      <c r="I10" s="301">
        <v>8</v>
      </c>
      <c r="J10" s="301">
        <v>0</v>
      </c>
      <c r="K10" s="301">
        <v>0</v>
      </c>
      <c r="L10" s="301">
        <v>12</v>
      </c>
      <c r="M10" s="301">
        <v>12</v>
      </c>
      <c r="N10" s="301">
        <v>6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0</v>
      </c>
      <c r="AF10" s="301">
        <v>0</v>
      </c>
      <c r="AG10" s="301">
        <v>0</v>
      </c>
      <c r="AH10" s="301">
        <v>0</v>
      </c>
      <c r="AI10" s="301">
        <v>0</v>
      </c>
      <c r="AJ10" s="301">
        <v>0</v>
      </c>
      <c r="AK10" s="301">
        <v>0</v>
      </c>
      <c r="AL10" s="301">
        <v>0</v>
      </c>
      <c r="AM10" s="101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</row>
    <row r="11" spans="1:58" ht="18.899999999999999" customHeight="1">
      <c r="A11" s="101"/>
      <c r="B11" s="297">
        <v>6</v>
      </c>
      <c r="C11" s="298" t="s">
        <v>25</v>
      </c>
      <c r="D11" s="299">
        <v>52</v>
      </c>
      <c r="E11" s="300"/>
      <c r="F11" s="301">
        <v>6</v>
      </c>
      <c r="G11" s="301">
        <v>14</v>
      </c>
      <c r="H11" s="301">
        <v>3</v>
      </c>
      <c r="I11" s="301">
        <v>12</v>
      </c>
      <c r="J11" s="301">
        <v>5</v>
      </c>
      <c r="K11" s="301">
        <v>7</v>
      </c>
      <c r="L11" s="301">
        <v>11</v>
      </c>
      <c r="M11" s="301">
        <v>8</v>
      </c>
      <c r="N11" s="301">
        <v>6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0</v>
      </c>
      <c r="AH11" s="301">
        <v>0</v>
      </c>
      <c r="AI11" s="301">
        <v>0</v>
      </c>
      <c r="AJ11" s="301">
        <v>0</v>
      </c>
      <c r="AK11" s="301">
        <v>0</v>
      </c>
      <c r="AL11" s="301">
        <v>0</v>
      </c>
      <c r="AM11" s="101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</row>
    <row r="12" spans="1:58" ht="18.899999999999999" customHeight="1">
      <c r="A12" s="101"/>
      <c r="B12" s="297">
        <v>7</v>
      </c>
      <c r="C12" s="298" t="s">
        <v>23</v>
      </c>
      <c r="D12" s="299">
        <v>47</v>
      </c>
      <c r="E12" s="300">
        <v>2</v>
      </c>
      <c r="F12" s="301">
        <v>6</v>
      </c>
      <c r="G12" s="301">
        <v>13</v>
      </c>
      <c r="H12" s="301">
        <v>7</v>
      </c>
      <c r="I12" s="301">
        <v>7</v>
      </c>
      <c r="J12" s="301">
        <v>0</v>
      </c>
      <c r="K12" s="301">
        <v>0</v>
      </c>
      <c r="L12" s="301">
        <v>13</v>
      </c>
      <c r="M12" s="301">
        <v>5</v>
      </c>
      <c r="N12" s="301">
        <v>7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0</v>
      </c>
      <c r="AH12" s="301">
        <v>0</v>
      </c>
      <c r="AI12" s="301">
        <v>0</v>
      </c>
      <c r="AJ12" s="301">
        <v>0</v>
      </c>
      <c r="AK12" s="301">
        <v>0</v>
      </c>
      <c r="AL12" s="301">
        <v>0</v>
      </c>
      <c r="AM12" s="101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</row>
    <row r="13" spans="1:58" ht="18.899999999999999" customHeight="1">
      <c r="A13" s="101"/>
      <c r="B13" s="297">
        <v>8</v>
      </c>
      <c r="C13" s="298" t="s">
        <v>44</v>
      </c>
      <c r="D13" s="299">
        <v>42</v>
      </c>
      <c r="E13" s="300">
        <v>2</v>
      </c>
      <c r="F13" s="301">
        <v>5</v>
      </c>
      <c r="G13" s="301">
        <v>11</v>
      </c>
      <c r="H13" s="301">
        <v>3</v>
      </c>
      <c r="I13" s="301">
        <v>10</v>
      </c>
      <c r="J13" s="301">
        <v>0</v>
      </c>
      <c r="K13" s="301">
        <v>0</v>
      </c>
      <c r="L13" s="301">
        <v>4</v>
      </c>
      <c r="M13" s="301">
        <v>4</v>
      </c>
      <c r="N13" s="301">
        <v>12</v>
      </c>
      <c r="O13" s="301">
        <v>0</v>
      </c>
      <c r="P13" s="301">
        <v>0</v>
      </c>
      <c r="Q13" s="301">
        <v>0</v>
      </c>
      <c r="R13" s="301">
        <v>0</v>
      </c>
      <c r="S13" s="301">
        <v>0</v>
      </c>
      <c r="T13" s="301">
        <v>0</v>
      </c>
      <c r="U13" s="301">
        <v>0</v>
      </c>
      <c r="V13" s="301">
        <v>0</v>
      </c>
      <c r="W13" s="301">
        <v>0</v>
      </c>
      <c r="X13" s="301">
        <v>0</v>
      </c>
      <c r="Y13" s="301">
        <v>0</v>
      </c>
      <c r="Z13" s="301">
        <v>0</v>
      </c>
      <c r="AA13" s="301">
        <v>0</v>
      </c>
      <c r="AB13" s="301">
        <v>0</v>
      </c>
      <c r="AC13" s="301">
        <v>0</v>
      </c>
      <c r="AD13" s="301">
        <v>0</v>
      </c>
      <c r="AE13" s="301">
        <v>0</v>
      </c>
      <c r="AF13" s="301">
        <v>0</v>
      </c>
      <c r="AG13" s="301">
        <v>0</v>
      </c>
      <c r="AH13" s="301">
        <v>0</v>
      </c>
      <c r="AI13" s="301">
        <v>0</v>
      </c>
      <c r="AJ13" s="301">
        <v>0</v>
      </c>
      <c r="AK13" s="301">
        <v>0</v>
      </c>
      <c r="AL13" s="301">
        <v>0</v>
      </c>
      <c r="AM13" s="101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</row>
    <row r="14" spans="1:58" ht="18.899999999999999" customHeight="1">
      <c r="A14" s="101"/>
      <c r="B14" s="297">
        <v>9</v>
      </c>
      <c r="C14" s="298" t="s">
        <v>22</v>
      </c>
      <c r="D14" s="299">
        <v>40</v>
      </c>
      <c r="E14" s="300"/>
      <c r="F14" s="301">
        <v>5</v>
      </c>
      <c r="G14" s="301">
        <v>7</v>
      </c>
      <c r="H14" s="301">
        <v>10</v>
      </c>
      <c r="I14" s="301">
        <v>6</v>
      </c>
      <c r="J14" s="301">
        <v>11</v>
      </c>
      <c r="K14" s="301">
        <v>6</v>
      </c>
      <c r="L14" s="301">
        <v>6</v>
      </c>
      <c r="M14" s="301">
        <v>5</v>
      </c>
      <c r="N14" s="301">
        <v>5</v>
      </c>
      <c r="O14" s="301">
        <v>0</v>
      </c>
      <c r="P14" s="301">
        <v>0</v>
      </c>
      <c r="Q14" s="301">
        <v>0</v>
      </c>
      <c r="R14" s="301">
        <v>0</v>
      </c>
      <c r="S14" s="301">
        <v>0</v>
      </c>
      <c r="T14" s="301">
        <v>0</v>
      </c>
      <c r="U14" s="301">
        <v>0</v>
      </c>
      <c r="V14" s="301">
        <v>0</v>
      </c>
      <c r="W14" s="301">
        <v>0</v>
      </c>
      <c r="X14" s="301">
        <v>0</v>
      </c>
      <c r="Y14" s="301">
        <v>0</v>
      </c>
      <c r="Z14" s="301">
        <v>0</v>
      </c>
      <c r="AA14" s="301">
        <v>0</v>
      </c>
      <c r="AB14" s="301">
        <v>0</v>
      </c>
      <c r="AC14" s="301">
        <v>0</v>
      </c>
      <c r="AD14" s="301">
        <v>0</v>
      </c>
      <c r="AE14" s="301">
        <v>0</v>
      </c>
      <c r="AF14" s="301">
        <v>0</v>
      </c>
      <c r="AG14" s="301">
        <v>0</v>
      </c>
      <c r="AH14" s="301">
        <v>0</v>
      </c>
      <c r="AI14" s="301">
        <v>0</v>
      </c>
      <c r="AJ14" s="301">
        <v>0</v>
      </c>
      <c r="AK14" s="301">
        <v>0</v>
      </c>
      <c r="AL14" s="301">
        <v>0</v>
      </c>
      <c r="AM14" s="101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</row>
    <row r="15" spans="1:58" ht="18.899999999999999" customHeight="1">
      <c r="A15" s="101"/>
      <c r="B15" s="223"/>
      <c r="C15" s="294" t="s">
        <v>62</v>
      </c>
      <c r="D15" s="299"/>
      <c r="E15" s="300"/>
      <c r="F15" s="382">
        <v>45540</v>
      </c>
      <c r="G15" s="382"/>
      <c r="H15" s="382">
        <v>45554</v>
      </c>
      <c r="I15" s="382"/>
      <c r="J15" s="382">
        <v>45568</v>
      </c>
      <c r="K15" s="382"/>
      <c r="L15" s="317">
        <v>45582</v>
      </c>
      <c r="M15" s="382">
        <v>45596</v>
      </c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382"/>
      <c r="AF15" s="382"/>
      <c r="AG15" s="382"/>
      <c r="AH15" s="382"/>
      <c r="AI15" s="382"/>
      <c r="AJ15" s="382"/>
      <c r="AK15" s="382"/>
      <c r="AL15" s="382"/>
      <c r="AM15" s="101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</row>
    <row r="16" spans="1:58" ht="18.899999999999999" customHeight="1">
      <c r="A16" s="101"/>
      <c r="B16" s="297">
        <v>1</v>
      </c>
      <c r="C16" s="298" t="s">
        <v>27</v>
      </c>
      <c r="D16" s="299">
        <v>65</v>
      </c>
      <c r="E16" s="300"/>
      <c r="F16" s="301">
        <v>13</v>
      </c>
      <c r="G16" s="301">
        <v>11</v>
      </c>
      <c r="H16" s="301">
        <v>13</v>
      </c>
      <c r="I16" s="301">
        <v>12</v>
      </c>
      <c r="J16" s="301">
        <v>12</v>
      </c>
      <c r="K16" s="301">
        <v>13</v>
      </c>
      <c r="L16" s="301">
        <v>13</v>
      </c>
      <c r="M16" s="301">
        <v>13</v>
      </c>
      <c r="N16" s="301">
        <v>5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  <c r="U16" s="301">
        <v>0</v>
      </c>
      <c r="V16" s="301">
        <v>0</v>
      </c>
      <c r="W16" s="301">
        <v>0</v>
      </c>
      <c r="X16" s="301">
        <v>0</v>
      </c>
      <c r="Y16" s="301">
        <v>0</v>
      </c>
      <c r="Z16" s="301">
        <v>0</v>
      </c>
      <c r="AA16" s="301">
        <v>0</v>
      </c>
      <c r="AB16" s="301">
        <v>0</v>
      </c>
      <c r="AC16" s="301">
        <v>0</v>
      </c>
      <c r="AD16" s="301">
        <v>0</v>
      </c>
      <c r="AE16" s="301">
        <v>0</v>
      </c>
      <c r="AF16" s="301">
        <v>0</v>
      </c>
      <c r="AG16" s="301">
        <v>0</v>
      </c>
      <c r="AH16" s="301">
        <v>0</v>
      </c>
      <c r="AI16" s="301">
        <v>0</v>
      </c>
      <c r="AJ16" s="301">
        <v>0</v>
      </c>
      <c r="AK16" s="301">
        <v>0</v>
      </c>
      <c r="AL16" s="301">
        <v>0</v>
      </c>
      <c r="AM16" s="101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</row>
    <row r="17" spans="1:58" ht="18.899999999999999" customHeight="1">
      <c r="A17" s="101"/>
      <c r="B17" s="297">
        <v>2</v>
      </c>
      <c r="C17" s="298" t="s">
        <v>28</v>
      </c>
      <c r="D17" s="299">
        <v>63</v>
      </c>
      <c r="E17" s="300"/>
      <c r="F17" s="301">
        <v>13</v>
      </c>
      <c r="G17" s="301">
        <v>13</v>
      </c>
      <c r="H17" s="301">
        <v>7</v>
      </c>
      <c r="I17" s="301">
        <v>6</v>
      </c>
      <c r="J17" s="301">
        <v>12</v>
      </c>
      <c r="K17" s="301">
        <v>12</v>
      </c>
      <c r="L17" s="301">
        <v>12</v>
      </c>
      <c r="M17" s="301">
        <v>5</v>
      </c>
      <c r="N17" s="301">
        <v>13</v>
      </c>
      <c r="O17" s="301">
        <v>0</v>
      </c>
      <c r="P17" s="301">
        <v>0</v>
      </c>
      <c r="Q17" s="301">
        <v>0</v>
      </c>
      <c r="R17" s="301">
        <v>0</v>
      </c>
      <c r="S17" s="301">
        <v>0</v>
      </c>
      <c r="T17" s="301">
        <v>0</v>
      </c>
      <c r="U17" s="301">
        <v>0</v>
      </c>
      <c r="V17" s="301">
        <v>0</v>
      </c>
      <c r="W17" s="301">
        <v>0</v>
      </c>
      <c r="X17" s="301">
        <v>0</v>
      </c>
      <c r="Y17" s="301">
        <v>0</v>
      </c>
      <c r="Z17" s="301">
        <v>0</v>
      </c>
      <c r="AA17" s="301">
        <v>0</v>
      </c>
      <c r="AB17" s="301">
        <v>0</v>
      </c>
      <c r="AC17" s="301">
        <v>0</v>
      </c>
      <c r="AD17" s="301">
        <v>0</v>
      </c>
      <c r="AE17" s="301">
        <v>0</v>
      </c>
      <c r="AF17" s="301">
        <v>0</v>
      </c>
      <c r="AG17" s="301">
        <v>0</v>
      </c>
      <c r="AH17" s="301">
        <v>0</v>
      </c>
      <c r="AI17" s="301">
        <v>0</v>
      </c>
      <c r="AJ17" s="301">
        <v>0</v>
      </c>
      <c r="AK17" s="301">
        <v>0</v>
      </c>
      <c r="AL17" s="301">
        <v>0</v>
      </c>
      <c r="AM17" s="101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</row>
    <row r="18" spans="1:58" ht="18.899999999999999" customHeight="1">
      <c r="A18" s="101"/>
      <c r="B18" s="297">
        <v>3</v>
      </c>
      <c r="C18" s="298" t="s">
        <v>85</v>
      </c>
      <c r="D18" s="299">
        <v>63</v>
      </c>
      <c r="E18" s="300"/>
      <c r="F18" s="301">
        <v>6</v>
      </c>
      <c r="G18" s="301">
        <v>7</v>
      </c>
      <c r="H18" s="301">
        <v>7</v>
      </c>
      <c r="I18" s="301">
        <v>12</v>
      </c>
      <c r="J18" s="301">
        <v>11</v>
      </c>
      <c r="K18" s="301">
        <v>12</v>
      </c>
      <c r="L18" s="301">
        <v>12</v>
      </c>
      <c r="M18" s="301">
        <v>14</v>
      </c>
      <c r="N18" s="301">
        <v>13</v>
      </c>
      <c r="O18" s="301">
        <v>0</v>
      </c>
      <c r="P18" s="301">
        <v>0</v>
      </c>
      <c r="Q18" s="301">
        <v>0</v>
      </c>
      <c r="R18" s="301">
        <v>0</v>
      </c>
      <c r="S18" s="301">
        <v>0</v>
      </c>
      <c r="T18" s="301">
        <v>0</v>
      </c>
      <c r="U18" s="301">
        <v>0</v>
      </c>
      <c r="V18" s="301">
        <v>0</v>
      </c>
      <c r="W18" s="301">
        <v>0</v>
      </c>
      <c r="X18" s="301">
        <v>0</v>
      </c>
      <c r="Y18" s="301">
        <v>0</v>
      </c>
      <c r="Z18" s="301">
        <v>0</v>
      </c>
      <c r="AA18" s="301">
        <v>0</v>
      </c>
      <c r="AB18" s="301">
        <v>0</v>
      </c>
      <c r="AC18" s="301">
        <v>0</v>
      </c>
      <c r="AD18" s="301">
        <v>0</v>
      </c>
      <c r="AE18" s="301">
        <v>0</v>
      </c>
      <c r="AF18" s="301">
        <v>0</v>
      </c>
      <c r="AG18" s="301">
        <v>0</v>
      </c>
      <c r="AH18" s="301">
        <v>0</v>
      </c>
      <c r="AI18" s="301">
        <v>0</v>
      </c>
      <c r="AJ18" s="301">
        <v>0</v>
      </c>
      <c r="AK18" s="301">
        <v>0</v>
      </c>
      <c r="AL18" s="301">
        <v>0</v>
      </c>
      <c r="AM18" s="101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1:58" ht="18.899999999999999" customHeight="1">
      <c r="A19" s="101"/>
      <c r="B19" s="297">
        <v>4</v>
      </c>
      <c r="C19" s="298" t="s">
        <v>54</v>
      </c>
      <c r="D19" s="299">
        <v>62</v>
      </c>
      <c r="E19" s="300"/>
      <c r="F19" s="301">
        <v>12</v>
      </c>
      <c r="G19" s="301">
        <v>13</v>
      </c>
      <c r="H19" s="301">
        <v>12</v>
      </c>
      <c r="I19" s="301">
        <v>12</v>
      </c>
      <c r="J19" s="301">
        <v>13</v>
      </c>
      <c r="K19" s="301">
        <v>12</v>
      </c>
      <c r="L19" s="301">
        <v>3</v>
      </c>
      <c r="M19" s="301">
        <v>11</v>
      </c>
      <c r="N19" s="301">
        <v>6</v>
      </c>
      <c r="O19" s="301">
        <v>0</v>
      </c>
      <c r="P19" s="301">
        <v>0</v>
      </c>
      <c r="Q19" s="301">
        <v>0</v>
      </c>
      <c r="R19" s="301">
        <v>0</v>
      </c>
      <c r="S19" s="301">
        <v>0</v>
      </c>
      <c r="T19" s="301">
        <v>0</v>
      </c>
      <c r="U19" s="301">
        <v>0</v>
      </c>
      <c r="V19" s="301">
        <v>0</v>
      </c>
      <c r="W19" s="301">
        <v>0</v>
      </c>
      <c r="X19" s="301">
        <v>0</v>
      </c>
      <c r="Y19" s="301">
        <v>0</v>
      </c>
      <c r="Z19" s="301">
        <v>0</v>
      </c>
      <c r="AA19" s="301">
        <v>0</v>
      </c>
      <c r="AB19" s="301">
        <v>0</v>
      </c>
      <c r="AC19" s="301">
        <v>0</v>
      </c>
      <c r="AD19" s="301">
        <v>0</v>
      </c>
      <c r="AE19" s="301">
        <v>0</v>
      </c>
      <c r="AF19" s="301">
        <v>0</v>
      </c>
      <c r="AG19" s="301">
        <v>0</v>
      </c>
      <c r="AH19" s="301">
        <v>0</v>
      </c>
      <c r="AI19" s="301">
        <v>0</v>
      </c>
      <c r="AJ19" s="301">
        <v>0</v>
      </c>
      <c r="AK19" s="301">
        <v>0</v>
      </c>
      <c r="AL19" s="301">
        <v>0</v>
      </c>
      <c r="AM19" s="101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</row>
    <row r="20" spans="1:58" ht="18.899999999999999" customHeight="1">
      <c r="A20" s="101"/>
      <c r="B20" s="297">
        <v>5</v>
      </c>
      <c r="C20" s="298" t="s">
        <v>12</v>
      </c>
      <c r="D20" s="299">
        <v>62</v>
      </c>
      <c r="E20" s="300"/>
      <c r="F20" s="301">
        <v>11</v>
      </c>
      <c r="G20" s="301">
        <v>11</v>
      </c>
      <c r="H20" s="301">
        <v>4</v>
      </c>
      <c r="I20" s="301">
        <v>5</v>
      </c>
      <c r="J20" s="301">
        <v>13</v>
      </c>
      <c r="K20" s="301">
        <v>6</v>
      </c>
      <c r="L20" s="301">
        <v>14</v>
      </c>
      <c r="M20" s="301">
        <v>12</v>
      </c>
      <c r="N20" s="301">
        <v>12</v>
      </c>
      <c r="O20" s="301">
        <v>0</v>
      </c>
      <c r="P20" s="301">
        <v>0</v>
      </c>
      <c r="Q20" s="301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301">
        <v>0</v>
      </c>
      <c r="Z20" s="301">
        <v>0</v>
      </c>
      <c r="AA20" s="301">
        <v>0</v>
      </c>
      <c r="AB20" s="301">
        <v>0</v>
      </c>
      <c r="AC20" s="301">
        <v>0</v>
      </c>
      <c r="AD20" s="301">
        <v>0</v>
      </c>
      <c r="AE20" s="301">
        <v>0</v>
      </c>
      <c r="AF20" s="301">
        <v>0</v>
      </c>
      <c r="AG20" s="301">
        <v>0</v>
      </c>
      <c r="AH20" s="301">
        <v>0</v>
      </c>
      <c r="AI20" s="301">
        <v>0</v>
      </c>
      <c r="AJ20" s="301">
        <v>0</v>
      </c>
      <c r="AK20" s="301">
        <v>0</v>
      </c>
      <c r="AL20" s="301">
        <v>0</v>
      </c>
      <c r="AM20" s="101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</row>
    <row r="21" spans="1:58" ht="18.899999999999999" customHeight="1">
      <c r="A21" s="101"/>
      <c r="B21" s="297">
        <v>6</v>
      </c>
      <c r="C21" s="298" t="s">
        <v>49</v>
      </c>
      <c r="D21" s="299">
        <v>58</v>
      </c>
      <c r="E21" s="300"/>
      <c r="F21" s="301">
        <v>10</v>
      </c>
      <c r="G21" s="301">
        <v>2</v>
      </c>
      <c r="H21" s="301">
        <v>13</v>
      </c>
      <c r="I21" s="301">
        <v>9</v>
      </c>
      <c r="J21" s="301">
        <v>13</v>
      </c>
      <c r="K21" s="301">
        <v>8</v>
      </c>
      <c r="L21" s="301">
        <v>11</v>
      </c>
      <c r="M21" s="301">
        <v>4</v>
      </c>
      <c r="N21" s="301">
        <v>11</v>
      </c>
      <c r="O21" s="301">
        <v>0</v>
      </c>
      <c r="P21" s="301">
        <v>0</v>
      </c>
      <c r="Q21" s="301">
        <v>0</v>
      </c>
      <c r="R21" s="301">
        <v>0</v>
      </c>
      <c r="S21" s="301">
        <v>0</v>
      </c>
      <c r="T21" s="301">
        <v>0</v>
      </c>
      <c r="U21" s="301">
        <v>0</v>
      </c>
      <c r="V21" s="301">
        <v>0</v>
      </c>
      <c r="W21" s="301">
        <v>0</v>
      </c>
      <c r="X21" s="301">
        <v>0</v>
      </c>
      <c r="Y21" s="301">
        <v>0</v>
      </c>
      <c r="Z21" s="301">
        <v>0</v>
      </c>
      <c r="AA21" s="301">
        <v>0</v>
      </c>
      <c r="AB21" s="301">
        <v>0</v>
      </c>
      <c r="AC21" s="301">
        <v>0</v>
      </c>
      <c r="AD21" s="301">
        <v>0</v>
      </c>
      <c r="AE21" s="301">
        <v>0</v>
      </c>
      <c r="AF21" s="301">
        <v>0</v>
      </c>
      <c r="AG21" s="301">
        <v>0</v>
      </c>
      <c r="AH21" s="301">
        <v>0</v>
      </c>
      <c r="AI21" s="301">
        <v>0</v>
      </c>
      <c r="AJ21" s="301">
        <v>0</v>
      </c>
      <c r="AK21" s="301">
        <v>0</v>
      </c>
      <c r="AL21" s="301">
        <v>0</v>
      </c>
      <c r="AM21" s="101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</row>
    <row r="22" spans="1:58" ht="18.899999999999999" customHeight="1">
      <c r="A22" s="101"/>
      <c r="B22" s="297">
        <v>7</v>
      </c>
      <c r="C22" s="298" t="s">
        <v>32</v>
      </c>
      <c r="D22" s="299">
        <v>57</v>
      </c>
      <c r="E22" s="300"/>
      <c r="F22" s="301">
        <v>12</v>
      </c>
      <c r="G22" s="301">
        <v>3</v>
      </c>
      <c r="H22" s="301">
        <v>4</v>
      </c>
      <c r="I22" s="301">
        <v>12</v>
      </c>
      <c r="J22" s="301">
        <v>11</v>
      </c>
      <c r="K22" s="301">
        <v>11</v>
      </c>
      <c r="L22" s="301">
        <v>6</v>
      </c>
      <c r="M22" s="301">
        <v>2</v>
      </c>
      <c r="N22" s="301">
        <v>11</v>
      </c>
      <c r="O22" s="301">
        <v>0</v>
      </c>
      <c r="P22" s="301">
        <v>0</v>
      </c>
      <c r="Q22" s="301">
        <v>0</v>
      </c>
      <c r="R22" s="301">
        <v>0</v>
      </c>
      <c r="S22" s="301">
        <v>0</v>
      </c>
      <c r="T22" s="301">
        <v>0</v>
      </c>
      <c r="U22" s="301">
        <v>0</v>
      </c>
      <c r="V22" s="301">
        <v>0</v>
      </c>
      <c r="W22" s="301">
        <v>0</v>
      </c>
      <c r="X22" s="301">
        <v>0</v>
      </c>
      <c r="Y22" s="301">
        <v>0</v>
      </c>
      <c r="Z22" s="301">
        <v>0</v>
      </c>
      <c r="AA22" s="301">
        <v>0</v>
      </c>
      <c r="AB22" s="301">
        <v>0</v>
      </c>
      <c r="AC22" s="301">
        <v>0</v>
      </c>
      <c r="AD22" s="301">
        <v>0</v>
      </c>
      <c r="AE22" s="301">
        <v>0</v>
      </c>
      <c r="AF22" s="301">
        <v>0</v>
      </c>
      <c r="AG22" s="301">
        <v>0</v>
      </c>
      <c r="AH22" s="301">
        <v>0</v>
      </c>
      <c r="AI22" s="301">
        <v>0</v>
      </c>
      <c r="AJ22" s="301">
        <v>0</v>
      </c>
      <c r="AK22" s="301">
        <v>0</v>
      </c>
      <c r="AL22" s="301">
        <v>0</v>
      </c>
      <c r="AM22" s="101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</row>
    <row r="23" spans="1:58" ht="18.899999999999999" customHeight="1">
      <c r="A23" s="101"/>
      <c r="B23" s="297">
        <v>8</v>
      </c>
      <c r="C23" s="298" t="s">
        <v>73</v>
      </c>
      <c r="D23" s="299">
        <v>50</v>
      </c>
      <c r="E23" s="300"/>
      <c r="F23" s="301">
        <v>5</v>
      </c>
      <c r="G23" s="301">
        <v>6</v>
      </c>
      <c r="H23" s="301">
        <v>6</v>
      </c>
      <c r="I23" s="301">
        <v>12</v>
      </c>
      <c r="J23" s="301">
        <v>3</v>
      </c>
      <c r="K23" s="301">
        <v>3</v>
      </c>
      <c r="L23" s="301">
        <v>5</v>
      </c>
      <c r="M23" s="301">
        <v>13</v>
      </c>
      <c r="N23" s="301">
        <v>13</v>
      </c>
      <c r="O23" s="301">
        <v>0</v>
      </c>
      <c r="P23" s="301">
        <v>0</v>
      </c>
      <c r="Q23" s="301">
        <v>0</v>
      </c>
      <c r="R23" s="301">
        <v>0</v>
      </c>
      <c r="S23" s="301">
        <v>0</v>
      </c>
      <c r="T23" s="301">
        <v>0</v>
      </c>
      <c r="U23" s="301">
        <v>0</v>
      </c>
      <c r="V23" s="301">
        <v>0</v>
      </c>
      <c r="W23" s="301">
        <v>0</v>
      </c>
      <c r="X23" s="301">
        <v>0</v>
      </c>
      <c r="Y23" s="301">
        <v>0</v>
      </c>
      <c r="Z23" s="301">
        <v>0</v>
      </c>
      <c r="AA23" s="301">
        <v>0</v>
      </c>
      <c r="AB23" s="301">
        <v>0</v>
      </c>
      <c r="AC23" s="301">
        <v>0</v>
      </c>
      <c r="AD23" s="301">
        <v>0</v>
      </c>
      <c r="AE23" s="301">
        <v>0</v>
      </c>
      <c r="AF23" s="301">
        <v>0</v>
      </c>
      <c r="AG23" s="301">
        <v>0</v>
      </c>
      <c r="AH23" s="301">
        <v>0</v>
      </c>
      <c r="AI23" s="301">
        <v>0</v>
      </c>
      <c r="AJ23" s="301">
        <v>0</v>
      </c>
      <c r="AK23" s="301">
        <v>0</v>
      </c>
      <c r="AL23" s="301">
        <v>0</v>
      </c>
      <c r="AM23" s="101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</row>
    <row r="24" spans="1:58" ht="18.899999999999999" customHeight="1">
      <c r="A24" s="101"/>
      <c r="B24" s="297">
        <v>9</v>
      </c>
      <c r="C24" s="298" t="s">
        <v>89</v>
      </c>
      <c r="D24" s="299">
        <v>50</v>
      </c>
      <c r="E24" s="300"/>
      <c r="F24" s="301">
        <v>3</v>
      </c>
      <c r="G24" s="301">
        <v>11</v>
      </c>
      <c r="H24" s="301">
        <v>5</v>
      </c>
      <c r="I24" s="301">
        <v>8</v>
      </c>
      <c r="J24" s="301">
        <v>9</v>
      </c>
      <c r="K24" s="301">
        <v>11</v>
      </c>
      <c r="L24" s="301">
        <v>4</v>
      </c>
      <c r="M24" s="301">
        <v>3</v>
      </c>
      <c r="N24" s="301">
        <v>11</v>
      </c>
      <c r="O24" s="301">
        <v>0</v>
      </c>
      <c r="P24" s="301">
        <v>0</v>
      </c>
      <c r="Q24" s="301">
        <v>0</v>
      </c>
      <c r="R24" s="301">
        <v>0</v>
      </c>
      <c r="S24" s="301">
        <v>0</v>
      </c>
      <c r="T24" s="301">
        <v>0</v>
      </c>
      <c r="U24" s="301">
        <v>0</v>
      </c>
      <c r="V24" s="301">
        <v>0</v>
      </c>
      <c r="W24" s="301">
        <v>0</v>
      </c>
      <c r="X24" s="301">
        <v>0</v>
      </c>
      <c r="Y24" s="301">
        <v>0</v>
      </c>
      <c r="Z24" s="301">
        <v>0</v>
      </c>
      <c r="AA24" s="301">
        <v>0</v>
      </c>
      <c r="AB24" s="301">
        <v>0</v>
      </c>
      <c r="AC24" s="301">
        <v>0</v>
      </c>
      <c r="AD24" s="301">
        <v>0</v>
      </c>
      <c r="AE24" s="301">
        <v>0</v>
      </c>
      <c r="AF24" s="301">
        <v>0</v>
      </c>
      <c r="AG24" s="301">
        <v>0</v>
      </c>
      <c r="AH24" s="301">
        <v>0</v>
      </c>
      <c r="AI24" s="301">
        <v>0</v>
      </c>
      <c r="AJ24" s="301">
        <v>0</v>
      </c>
      <c r="AK24" s="301">
        <v>0</v>
      </c>
      <c r="AL24" s="301">
        <v>0</v>
      </c>
      <c r="AM24" s="101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</row>
    <row r="25" spans="1:58" ht="18.899999999999999" customHeight="1">
      <c r="A25" s="101"/>
      <c r="B25" s="297">
        <v>10</v>
      </c>
      <c r="C25" s="298" t="s">
        <v>26</v>
      </c>
      <c r="D25" s="299">
        <v>47</v>
      </c>
      <c r="E25" s="300">
        <v>2</v>
      </c>
      <c r="F25" s="301">
        <v>9</v>
      </c>
      <c r="G25" s="301">
        <v>3</v>
      </c>
      <c r="H25" s="301">
        <v>13</v>
      </c>
      <c r="I25" s="301">
        <v>10</v>
      </c>
      <c r="J25" s="301">
        <v>5</v>
      </c>
      <c r="K25" s="301">
        <v>10</v>
      </c>
      <c r="L25" s="301">
        <v>3</v>
      </c>
      <c r="M25" s="301">
        <v>0</v>
      </c>
      <c r="N25" s="301">
        <v>0</v>
      </c>
      <c r="O25" s="301">
        <v>0</v>
      </c>
      <c r="P25" s="301">
        <v>0</v>
      </c>
      <c r="Q25" s="301">
        <v>0</v>
      </c>
      <c r="R25" s="301">
        <v>0</v>
      </c>
      <c r="S25" s="301">
        <v>0</v>
      </c>
      <c r="T25" s="301">
        <v>0</v>
      </c>
      <c r="U25" s="301">
        <v>0</v>
      </c>
      <c r="V25" s="301">
        <v>0</v>
      </c>
      <c r="W25" s="301">
        <v>0</v>
      </c>
      <c r="X25" s="301">
        <v>0</v>
      </c>
      <c r="Y25" s="301">
        <v>0</v>
      </c>
      <c r="Z25" s="301">
        <v>0</v>
      </c>
      <c r="AA25" s="301">
        <v>0</v>
      </c>
      <c r="AB25" s="301">
        <v>0</v>
      </c>
      <c r="AC25" s="301">
        <v>0</v>
      </c>
      <c r="AD25" s="301">
        <v>0</v>
      </c>
      <c r="AE25" s="301">
        <v>0</v>
      </c>
      <c r="AF25" s="301">
        <v>0</v>
      </c>
      <c r="AG25" s="301">
        <v>0</v>
      </c>
      <c r="AH25" s="301">
        <v>0</v>
      </c>
      <c r="AI25" s="301">
        <v>0</v>
      </c>
      <c r="AJ25" s="301">
        <v>0</v>
      </c>
      <c r="AK25" s="301">
        <v>0</v>
      </c>
      <c r="AL25" s="301">
        <v>0</v>
      </c>
      <c r="AM25" s="101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</row>
    <row r="26" spans="1:58" ht="18.899999999999999" customHeight="1">
      <c r="A26" s="101"/>
      <c r="B26" s="297"/>
      <c r="C26" s="298" t="s">
        <v>4</v>
      </c>
      <c r="D26" s="299">
        <v>45</v>
      </c>
      <c r="E26" s="300"/>
      <c r="F26" s="301">
        <v>3</v>
      </c>
      <c r="G26" s="301">
        <v>10</v>
      </c>
      <c r="H26" s="301">
        <v>4</v>
      </c>
      <c r="I26" s="301">
        <v>10</v>
      </c>
      <c r="J26" s="301">
        <v>5</v>
      </c>
      <c r="K26" s="301">
        <v>10</v>
      </c>
      <c r="L26" s="301">
        <v>3</v>
      </c>
      <c r="M26" s="301">
        <v>4</v>
      </c>
      <c r="N26" s="301">
        <v>10</v>
      </c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101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</row>
    <row r="27" spans="1:58" ht="18.899999999999999" customHeight="1">
      <c r="A27" s="101"/>
      <c r="B27" s="297">
        <v>11</v>
      </c>
      <c r="C27" s="298" t="s">
        <v>3</v>
      </c>
      <c r="D27" s="299">
        <v>40</v>
      </c>
      <c r="E27" s="300"/>
      <c r="F27" s="301">
        <v>2</v>
      </c>
      <c r="G27" s="301">
        <v>5</v>
      </c>
      <c r="H27" s="301">
        <v>11</v>
      </c>
      <c r="I27" s="301">
        <v>9</v>
      </c>
      <c r="J27" s="301">
        <v>5</v>
      </c>
      <c r="K27" s="301">
        <v>10</v>
      </c>
      <c r="L27" s="301">
        <v>4</v>
      </c>
      <c r="M27" s="301">
        <v>3</v>
      </c>
      <c r="N27" s="301">
        <v>5</v>
      </c>
      <c r="O27" s="301">
        <v>0</v>
      </c>
      <c r="P27" s="301">
        <v>0</v>
      </c>
      <c r="Q27" s="301">
        <v>0</v>
      </c>
      <c r="R27" s="301">
        <v>0</v>
      </c>
      <c r="S27" s="301">
        <v>0</v>
      </c>
      <c r="T27" s="301">
        <v>0</v>
      </c>
      <c r="U27" s="301">
        <v>0</v>
      </c>
      <c r="V27" s="301">
        <v>0</v>
      </c>
      <c r="W27" s="301">
        <v>0</v>
      </c>
      <c r="X27" s="301">
        <v>0</v>
      </c>
      <c r="Y27" s="301">
        <v>0</v>
      </c>
      <c r="Z27" s="301">
        <v>0</v>
      </c>
      <c r="AA27" s="301">
        <v>0</v>
      </c>
      <c r="AB27" s="301">
        <v>0</v>
      </c>
      <c r="AC27" s="301">
        <v>0</v>
      </c>
      <c r="AD27" s="301">
        <v>0</v>
      </c>
      <c r="AE27" s="301">
        <v>0</v>
      </c>
      <c r="AF27" s="301">
        <v>0</v>
      </c>
      <c r="AG27" s="301">
        <v>0</v>
      </c>
      <c r="AH27" s="301">
        <v>0</v>
      </c>
      <c r="AI27" s="301">
        <v>0</v>
      </c>
      <c r="AJ27" s="301">
        <v>0</v>
      </c>
      <c r="AK27" s="301">
        <v>0</v>
      </c>
      <c r="AL27" s="301">
        <v>0</v>
      </c>
      <c r="AM27" s="101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</row>
    <row r="28" spans="1:58" ht="18.899999999999999" customHeight="1">
      <c r="A28" s="101"/>
      <c r="B28" s="297">
        <v>12</v>
      </c>
      <c r="C28" s="298" t="s">
        <v>71</v>
      </c>
      <c r="D28" s="299">
        <v>4</v>
      </c>
      <c r="E28" s="300">
        <v>8</v>
      </c>
      <c r="F28" s="301">
        <v>4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1">
        <v>0</v>
      </c>
      <c r="Q28" s="301">
        <v>0</v>
      </c>
      <c r="R28" s="301">
        <v>0</v>
      </c>
      <c r="S28" s="301">
        <v>0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301">
        <v>0</v>
      </c>
      <c r="Z28" s="301">
        <v>0</v>
      </c>
      <c r="AA28" s="301">
        <v>0</v>
      </c>
      <c r="AB28" s="301">
        <v>0</v>
      </c>
      <c r="AC28" s="301">
        <v>0</v>
      </c>
      <c r="AD28" s="301">
        <v>0</v>
      </c>
      <c r="AE28" s="301">
        <v>0</v>
      </c>
      <c r="AF28" s="301">
        <v>0</v>
      </c>
      <c r="AG28" s="301">
        <v>0</v>
      </c>
      <c r="AH28" s="301">
        <v>0</v>
      </c>
      <c r="AI28" s="301">
        <v>0</v>
      </c>
      <c r="AJ28" s="301">
        <v>0</v>
      </c>
      <c r="AK28" s="301">
        <v>0</v>
      </c>
      <c r="AL28" s="302">
        <v>0</v>
      </c>
      <c r="AM28" s="101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</row>
    <row r="29" spans="1:58" ht="18.899999999999999" customHeight="1">
      <c r="A29" s="101"/>
      <c r="B29" s="223"/>
      <c r="C29" s="294" t="s">
        <v>63</v>
      </c>
      <c r="D29" s="299"/>
      <c r="E29" s="300"/>
      <c r="F29" s="382">
        <v>45540</v>
      </c>
      <c r="G29" s="382"/>
      <c r="H29" s="382">
        <v>45554</v>
      </c>
      <c r="I29" s="382"/>
      <c r="J29" s="382">
        <v>45568</v>
      </c>
      <c r="K29" s="382"/>
      <c r="L29" s="317">
        <v>45582</v>
      </c>
      <c r="M29" s="382">
        <v>45596</v>
      </c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101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</row>
    <row r="30" spans="1:58" ht="18.899999999999999" customHeight="1">
      <c r="A30" s="101"/>
      <c r="B30" s="297">
        <v>1</v>
      </c>
      <c r="C30" s="298" t="s">
        <v>47</v>
      </c>
      <c r="D30" s="299">
        <v>70</v>
      </c>
      <c r="E30" s="300"/>
      <c r="F30" s="301">
        <v>14</v>
      </c>
      <c r="G30" s="301">
        <v>14</v>
      </c>
      <c r="H30" s="301">
        <v>13</v>
      </c>
      <c r="I30" s="301">
        <v>14</v>
      </c>
      <c r="J30" s="301">
        <v>14</v>
      </c>
      <c r="K30" s="301">
        <v>11</v>
      </c>
      <c r="L30" s="301">
        <v>14</v>
      </c>
      <c r="M30" s="301">
        <v>3</v>
      </c>
      <c r="N30" s="301">
        <v>13</v>
      </c>
      <c r="O30" s="301">
        <v>0</v>
      </c>
      <c r="P30" s="301">
        <v>0</v>
      </c>
      <c r="Q30" s="301">
        <v>0</v>
      </c>
      <c r="R30" s="301">
        <v>0</v>
      </c>
      <c r="S30" s="301">
        <v>0</v>
      </c>
      <c r="T30" s="301">
        <v>0</v>
      </c>
      <c r="U30" s="301">
        <v>0</v>
      </c>
      <c r="V30" s="301">
        <v>0</v>
      </c>
      <c r="W30" s="301">
        <v>0</v>
      </c>
      <c r="X30" s="301">
        <v>0</v>
      </c>
      <c r="Y30" s="301">
        <v>0</v>
      </c>
      <c r="Z30" s="301">
        <v>0</v>
      </c>
      <c r="AA30" s="301">
        <v>0</v>
      </c>
      <c r="AB30" s="301">
        <v>0</v>
      </c>
      <c r="AC30" s="301">
        <v>0</v>
      </c>
      <c r="AD30" s="301">
        <v>0</v>
      </c>
      <c r="AE30" s="301">
        <v>0</v>
      </c>
      <c r="AF30" s="301">
        <v>0</v>
      </c>
      <c r="AG30" s="301">
        <v>0</v>
      </c>
      <c r="AH30" s="301">
        <v>0</v>
      </c>
      <c r="AI30" s="301">
        <v>0</v>
      </c>
      <c r="AJ30" s="301">
        <v>0</v>
      </c>
      <c r="AK30" s="301">
        <v>0</v>
      </c>
      <c r="AL30" s="301">
        <v>0</v>
      </c>
      <c r="AM30" s="101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</row>
    <row r="31" spans="1:58" ht="18.899999999999999" customHeight="1">
      <c r="A31" s="101"/>
      <c r="B31" s="297">
        <v>2</v>
      </c>
      <c r="C31" s="298" t="s">
        <v>29</v>
      </c>
      <c r="D31" s="299">
        <v>67</v>
      </c>
      <c r="E31" s="300"/>
      <c r="F31" s="301">
        <v>13</v>
      </c>
      <c r="G31" s="301">
        <v>4</v>
      </c>
      <c r="H31" s="301">
        <v>6</v>
      </c>
      <c r="I31" s="301">
        <v>13</v>
      </c>
      <c r="J31" s="301">
        <v>4</v>
      </c>
      <c r="K31" s="301">
        <v>11</v>
      </c>
      <c r="L31" s="301">
        <v>13</v>
      </c>
      <c r="M31" s="301">
        <v>13</v>
      </c>
      <c r="N31" s="301">
        <v>15</v>
      </c>
      <c r="O31" s="301">
        <v>0</v>
      </c>
      <c r="P31" s="301">
        <v>0</v>
      </c>
      <c r="Q31" s="301">
        <v>0</v>
      </c>
      <c r="R31" s="301">
        <v>0</v>
      </c>
      <c r="S31" s="301">
        <v>0</v>
      </c>
      <c r="T31" s="301">
        <v>0</v>
      </c>
      <c r="U31" s="301">
        <v>0</v>
      </c>
      <c r="V31" s="301">
        <v>0</v>
      </c>
      <c r="W31" s="301">
        <v>0</v>
      </c>
      <c r="X31" s="301">
        <v>0</v>
      </c>
      <c r="Y31" s="301">
        <v>0</v>
      </c>
      <c r="Z31" s="301">
        <v>0</v>
      </c>
      <c r="AA31" s="301">
        <v>0</v>
      </c>
      <c r="AB31" s="301">
        <v>0</v>
      </c>
      <c r="AC31" s="301">
        <v>0</v>
      </c>
      <c r="AD31" s="301">
        <v>0</v>
      </c>
      <c r="AE31" s="301">
        <v>0</v>
      </c>
      <c r="AF31" s="301">
        <v>0</v>
      </c>
      <c r="AG31" s="301">
        <v>0</v>
      </c>
      <c r="AH31" s="301">
        <v>0</v>
      </c>
      <c r="AI31" s="301">
        <v>0</v>
      </c>
      <c r="AJ31" s="301">
        <v>0</v>
      </c>
      <c r="AK31" s="301">
        <v>0</v>
      </c>
      <c r="AL31" s="301">
        <v>0</v>
      </c>
      <c r="AM31" s="101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</row>
    <row r="32" spans="1:58" ht="18.899999999999999" customHeight="1">
      <c r="A32" s="101"/>
      <c r="B32" s="297">
        <v>3</v>
      </c>
      <c r="C32" s="298" t="s">
        <v>70</v>
      </c>
      <c r="D32" s="299">
        <v>62</v>
      </c>
      <c r="E32" s="300">
        <v>4</v>
      </c>
      <c r="F32" s="301">
        <v>0</v>
      </c>
      <c r="G32" s="301">
        <v>0</v>
      </c>
      <c r="H32" s="301">
        <v>12</v>
      </c>
      <c r="I32" s="301">
        <v>14</v>
      </c>
      <c r="J32" s="301">
        <v>11</v>
      </c>
      <c r="K32" s="301">
        <v>12</v>
      </c>
      <c r="L32" s="301">
        <v>13</v>
      </c>
      <c r="M32" s="301">
        <v>0</v>
      </c>
      <c r="N32" s="301">
        <v>0</v>
      </c>
      <c r="O32" s="301">
        <v>0</v>
      </c>
      <c r="P32" s="301">
        <v>0</v>
      </c>
      <c r="Q32" s="301">
        <v>0</v>
      </c>
      <c r="R32" s="301">
        <v>0</v>
      </c>
      <c r="S32" s="301">
        <v>0</v>
      </c>
      <c r="T32" s="301">
        <v>0</v>
      </c>
      <c r="U32" s="301">
        <v>0</v>
      </c>
      <c r="V32" s="301">
        <v>0</v>
      </c>
      <c r="W32" s="301">
        <v>0</v>
      </c>
      <c r="X32" s="301">
        <v>0</v>
      </c>
      <c r="Y32" s="301">
        <v>0</v>
      </c>
      <c r="Z32" s="301">
        <v>0</v>
      </c>
      <c r="AA32" s="301">
        <v>0</v>
      </c>
      <c r="AB32" s="301">
        <v>0</v>
      </c>
      <c r="AC32" s="301">
        <v>0</v>
      </c>
      <c r="AD32" s="301">
        <v>0</v>
      </c>
      <c r="AE32" s="301">
        <v>0</v>
      </c>
      <c r="AF32" s="301">
        <v>0</v>
      </c>
      <c r="AG32" s="301">
        <v>0</v>
      </c>
      <c r="AH32" s="301">
        <v>0</v>
      </c>
      <c r="AI32" s="301">
        <v>0</v>
      </c>
      <c r="AJ32" s="301">
        <v>0</v>
      </c>
      <c r="AK32" s="301">
        <v>0</v>
      </c>
      <c r="AL32" s="301">
        <v>0</v>
      </c>
      <c r="AM32" s="101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</row>
    <row r="33" spans="1:58" ht="18.899999999999999" customHeight="1">
      <c r="A33" s="101"/>
      <c r="B33" s="297">
        <v>4</v>
      </c>
      <c r="C33" s="298" t="s">
        <v>30</v>
      </c>
      <c r="D33" s="299">
        <v>61</v>
      </c>
      <c r="E33" s="300"/>
      <c r="F33" s="301">
        <v>11</v>
      </c>
      <c r="G33" s="301">
        <v>13</v>
      </c>
      <c r="H33" s="301">
        <v>6</v>
      </c>
      <c r="I33" s="301">
        <v>12</v>
      </c>
      <c r="J33" s="301">
        <v>6</v>
      </c>
      <c r="K33" s="301">
        <v>4</v>
      </c>
      <c r="L33" s="301">
        <v>13</v>
      </c>
      <c r="M33" s="301">
        <v>3</v>
      </c>
      <c r="N33" s="301">
        <v>12</v>
      </c>
      <c r="O33" s="301">
        <v>0</v>
      </c>
      <c r="P33" s="301">
        <v>0</v>
      </c>
      <c r="Q33" s="301">
        <v>0</v>
      </c>
      <c r="R33" s="301">
        <v>0</v>
      </c>
      <c r="S33" s="301">
        <v>0</v>
      </c>
      <c r="T33" s="301">
        <v>0</v>
      </c>
      <c r="U33" s="301">
        <v>0</v>
      </c>
      <c r="V33" s="301">
        <v>0</v>
      </c>
      <c r="W33" s="301">
        <v>0</v>
      </c>
      <c r="X33" s="301">
        <v>0</v>
      </c>
      <c r="Y33" s="301">
        <v>0</v>
      </c>
      <c r="Z33" s="301">
        <v>0</v>
      </c>
      <c r="AA33" s="301">
        <v>0</v>
      </c>
      <c r="AB33" s="301">
        <v>0</v>
      </c>
      <c r="AC33" s="301">
        <v>0</v>
      </c>
      <c r="AD33" s="301">
        <v>0</v>
      </c>
      <c r="AE33" s="301">
        <v>0</v>
      </c>
      <c r="AF33" s="301">
        <v>0</v>
      </c>
      <c r="AG33" s="301">
        <v>0</v>
      </c>
      <c r="AH33" s="301">
        <v>0</v>
      </c>
      <c r="AI33" s="301">
        <v>0</v>
      </c>
      <c r="AJ33" s="301">
        <v>0</v>
      </c>
      <c r="AK33" s="301">
        <v>0</v>
      </c>
      <c r="AL33" s="301">
        <v>0</v>
      </c>
      <c r="AM33" s="101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</row>
    <row r="34" spans="1:58" ht="18.899999999999999" customHeight="1">
      <c r="A34" s="101"/>
      <c r="B34" s="297">
        <v>5</v>
      </c>
      <c r="C34" s="298" t="s">
        <v>31</v>
      </c>
      <c r="D34" s="299">
        <v>60</v>
      </c>
      <c r="E34" s="300">
        <v>3</v>
      </c>
      <c r="F34" s="301">
        <v>0</v>
      </c>
      <c r="G34" s="301">
        <v>0</v>
      </c>
      <c r="H34" s="301">
        <v>13</v>
      </c>
      <c r="I34" s="301">
        <v>0</v>
      </c>
      <c r="J34" s="301">
        <v>7</v>
      </c>
      <c r="K34" s="301">
        <v>14</v>
      </c>
      <c r="L34" s="301">
        <v>14</v>
      </c>
      <c r="M34" s="301">
        <v>7</v>
      </c>
      <c r="N34" s="301">
        <v>12</v>
      </c>
      <c r="O34" s="301">
        <v>0</v>
      </c>
      <c r="P34" s="301">
        <v>0</v>
      </c>
      <c r="Q34" s="301">
        <v>0</v>
      </c>
      <c r="R34" s="301">
        <v>0</v>
      </c>
      <c r="S34" s="301">
        <v>0</v>
      </c>
      <c r="T34" s="301">
        <v>0</v>
      </c>
      <c r="U34" s="301">
        <v>0</v>
      </c>
      <c r="V34" s="301">
        <v>0</v>
      </c>
      <c r="W34" s="301">
        <v>0</v>
      </c>
      <c r="X34" s="301">
        <v>0</v>
      </c>
      <c r="Y34" s="301">
        <v>0</v>
      </c>
      <c r="Z34" s="301">
        <v>0</v>
      </c>
      <c r="AA34" s="301">
        <v>0</v>
      </c>
      <c r="AB34" s="301">
        <v>0</v>
      </c>
      <c r="AC34" s="301">
        <v>0</v>
      </c>
      <c r="AD34" s="301">
        <v>0</v>
      </c>
      <c r="AE34" s="301">
        <v>0</v>
      </c>
      <c r="AF34" s="301">
        <v>0</v>
      </c>
      <c r="AG34" s="301">
        <v>0</v>
      </c>
      <c r="AH34" s="301">
        <v>0</v>
      </c>
      <c r="AI34" s="301">
        <v>0</v>
      </c>
      <c r="AJ34" s="301">
        <v>0</v>
      </c>
      <c r="AK34" s="301">
        <v>0</v>
      </c>
      <c r="AL34" s="301">
        <v>0</v>
      </c>
      <c r="AM34" s="101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</row>
    <row r="35" spans="1:58" ht="18.899999999999999" customHeight="1">
      <c r="A35" s="101"/>
      <c r="B35" s="297">
        <v>6</v>
      </c>
      <c r="C35" s="298" t="s">
        <v>84</v>
      </c>
      <c r="D35" s="299">
        <v>52</v>
      </c>
      <c r="E35" s="300"/>
      <c r="F35" s="301">
        <v>6</v>
      </c>
      <c r="G35" s="301">
        <v>12</v>
      </c>
      <c r="H35" s="301">
        <v>6</v>
      </c>
      <c r="I35" s="301">
        <v>3</v>
      </c>
      <c r="J35" s="301">
        <v>3</v>
      </c>
      <c r="K35" s="301">
        <v>12</v>
      </c>
      <c r="L35" s="301">
        <v>10</v>
      </c>
      <c r="M35" s="301">
        <v>7</v>
      </c>
      <c r="N35" s="301">
        <v>11</v>
      </c>
      <c r="O35" s="301">
        <v>0</v>
      </c>
      <c r="P35" s="301">
        <v>0</v>
      </c>
      <c r="Q35" s="301">
        <v>0</v>
      </c>
      <c r="R35" s="301">
        <v>0</v>
      </c>
      <c r="S35" s="301">
        <v>0</v>
      </c>
      <c r="T35" s="301">
        <v>0</v>
      </c>
      <c r="U35" s="301">
        <v>0</v>
      </c>
      <c r="V35" s="301">
        <v>0</v>
      </c>
      <c r="W35" s="301">
        <v>0</v>
      </c>
      <c r="X35" s="301">
        <v>0</v>
      </c>
      <c r="Y35" s="301">
        <v>0</v>
      </c>
      <c r="Z35" s="301">
        <v>0</v>
      </c>
      <c r="AA35" s="301">
        <v>0</v>
      </c>
      <c r="AB35" s="301">
        <v>0</v>
      </c>
      <c r="AC35" s="301">
        <v>0</v>
      </c>
      <c r="AD35" s="301">
        <v>0</v>
      </c>
      <c r="AE35" s="301">
        <v>0</v>
      </c>
      <c r="AF35" s="301">
        <v>0</v>
      </c>
      <c r="AG35" s="301">
        <v>0</v>
      </c>
      <c r="AH35" s="301">
        <v>0</v>
      </c>
      <c r="AI35" s="301">
        <v>0</v>
      </c>
      <c r="AJ35" s="301">
        <v>0</v>
      </c>
      <c r="AK35" s="301">
        <v>0</v>
      </c>
      <c r="AL35" s="301">
        <v>0</v>
      </c>
      <c r="AM35" s="101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</row>
    <row r="36" spans="1:58" ht="18.899999999999999" customHeight="1">
      <c r="A36" s="101"/>
      <c r="B36" s="297">
        <v>7</v>
      </c>
      <c r="C36" s="298" t="s">
        <v>57</v>
      </c>
      <c r="D36" s="299">
        <v>43</v>
      </c>
      <c r="E36" s="300">
        <v>2</v>
      </c>
      <c r="F36" s="301">
        <v>4</v>
      </c>
      <c r="G36" s="301">
        <v>10</v>
      </c>
      <c r="H36" s="301">
        <v>13</v>
      </c>
      <c r="I36" s="301">
        <v>5</v>
      </c>
      <c r="J36" s="301">
        <v>0</v>
      </c>
      <c r="K36" s="301">
        <v>0</v>
      </c>
      <c r="L36" s="301">
        <v>4</v>
      </c>
      <c r="M36" s="301">
        <v>10</v>
      </c>
      <c r="N36" s="301">
        <v>5</v>
      </c>
      <c r="O36" s="301">
        <v>0</v>
      </c>
      <c r="P36" s="301">
        <v>0</v>
      </c>
      <c r="Q36" s="301">
        <v>0</v>
      </c>
      <c r="R36" s="301">
        <v>0</v>
      </c>
      <c r="S36" s="301">
        <v>0</v>
      </c>
      <c r="T36" s="301">
        <v>0</v>
      </c>
      <c r="U36" s="301">
        <v>0</v>
      </c>
      <c r="V36" s="301">
        <v>0</v>
      </c>
      <c r="W36" s="301">
        <v>0</v>
      </c>
      <c r="X36" s="301">
        <v>0</v>
      </c>
      <c r="Y36" s="301">
        <v>0</v>
      </c>
      <c r="Z36" s="301">
        <v>0</v>
      </c>
      <c r="AA36" s="301">
        <v>0</v>
      </c>
      <c r="AB36" s="301">
        <v>0</v>
      </c>
      <c r="AC36" s="301">
        <v>0</v>
      </c>
      <c r="AD36" s="301">
        <v>0</v>
      </c>
      <c r="AE36" s="301">
        <v>0</v>
      </c>
      <c r="AF36" s="301">
        <v>0</v>
      </c>
      <c r="AG36" s="301">
        <v>0</v>
      </c>
      <c r="AH36" s="301">
        <v>0</v>
      </c>
      <c r="AI36" s="301">
        <v>0</v>
      </c>
      <c r="AJ36" s="301">
        <v>0</v>
      </c>
      <c r="AK36" s="301">
        <v>0</v>
      </c>
      <c r="AL36" s="301">
        <v>0</v>
      </c>
      <c r="AM36" s="101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</row>
    <row r="37" spans="1:58" ht="18.899999999999999" customHeight="1">
      <c r="A37" s="101"/>
      <c r="B37" s="297">
        <v>8</v>
      </c>
      <c r="C37" s="298" t="s">
        <v>35</v>
      </c>
      <c r="D37" s="299">
        <v>43</v>
      </c>
      <c r="E37" s="300"/>
      <c r="F37" s="301">
        <v>5</v>
      </c>
      <c r="G37" s="301">
        <v>10</v>
      </c>
      <c r="H37" s="301">
        <v>0</v>
      </c>
      <c r="I37" s="301">
        <v>0</v>
      </c>
      <c r="J37" s="301">
        <v>2</v>
      </c>
      <c r="K37" s="301">
        <v>10</v>
      </c>
      <c r="L37" s="301">
        <v>5</v>
      </c>
      <c r="M37" s="301">
        <v>3</v>
      </c>
      <c r="N37" s="301">
        <v>13</v>
      </c>
      <c r="O37" s="301">
        <v>0</v>
      </c>
      <c r="P37" s="301">
        <v>0</v>
      </c>
      <c r="Q37" s="301">
        <v>0</v>
      </c>
      <c r="R37" s="301">
        <v>0</v>
      </c>
      <c r="S37" s="301">
        <v>0</v>
      </c>
      <c r="T37" s="301">
        <v>0</v>
      </c>
      <c r="U37" s="301">
        <v>0</v>
      </c>
      <c r="V37" s="301">
        <v>0</v>
      </c>
      <c r="W37" s="301">
        <v>0</v>
      </c>
      <c r="X37" s="301">
        <v>0</v>
      </c>
      <c r="Y37" s="301">
        <v>0</v>
      </c>
      <c r="Z37" s="301">
        <v>0</v>
      </c>
      <c r="AA37" s="301">
        <v>0</v>
      </c>
      <c r="AB37" s="301">
        <v>0</v>
      </c>
      <c r="AC37" s="301">
        <v>0</v>
      </c>
      <c r="AD37" s="301">
        <v>0</v>
      </c>
      <c r="AE37" s="301">
        <v>0</v>
      </c>
      <c r="AF37" s="301">
        <v>0</v>
      </c>
      <c r="AG37" s="301">
        <v>0</v>
      </c>
      <c r="AH37" s="301">
        <v>0</v>
      </c>
      <c r="AI37" s="301">
        <v>0</v>
      </c>
      <c r="AJ37" s="301">
        <v>0</v>
      </c>
      <c r="AK37" s="301">
        <v>0</v>
      </c>
      <c r="AL37" s="301">
        <v>0</v>
      </c>
      <c r="AM37" s="101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</row>
    <row r="38" spans="1:58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</row>
    <row r="39" spans="1:58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</row>
    <row r="40" spans="1:58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</row>
    <row r="41" spans="1:58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</row>
    <row r="42" spans="1:58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</row>
    <row r="43" spans="1:58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</row>
    <row r="44" spans="1:58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</row>
    <row r="45" spans="1:58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</row>
    <row r="46" spans="1:58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</row>
    <row r="47" spans="1:58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</row>
    <row r="48" spans="1:58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</row>
    <row r="49" spans="1:58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</row>
    <row r="50" spans="1:5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</row>
    <row r="51" spans="1:5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</row>
    <row r="52" spans="1:5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</row>
    <row r="53" spans="1:5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</row>
    <row r="54" spans="1:5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</row>
    <row r="55" spans="1:5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</row>
    <row r="56" spans="1:5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</row>
    <row r="57" spans="1:5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</row>
    <row r="58" spans="1:5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</row>
    <row r="59" spans="1:5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</row>
    <row r="60" spans="1:5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</row>
    <row r="61" spans="1:5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5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</row>
    <row r="63" spans="1:5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</row>
    <row r="64" spans="1:58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1:58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</row>
    <row r="66" spans="1:58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</row>
    <row r="67" spans="1:58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</row>
    <row r="68" spans="1:58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</row>
    <row r="69" spans="1:58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</row>
    <row r="70" spans="1:58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</row>
  </sheetData>
  <mergeCells count="48">
    <mergeCell ref="F5:G5"/>
    <mergeCell ref="H5:I5"/>
    <mergeCell ref="J5:K5"/>
    <mergeCell ref="O5:P5"/>
    <mergeCell ref="M5:N5"/>
    <mergeCell ref="AE5:AF5"/>
    <mergeCell ref="AG5:AH5"/>
    <mergeCell ref="AI5:AJ5"/>
    <mergeCell ref="AK5:AL5"/>
    <mergeCell ref="F15:G15"/>
    <mergeCell ref="H15:I15"/>
    <mergeCell ref="J15:K15"/>
    <mergeCell ref="O15:P15"/>
    <mergeCell ref="Q15:R15"/>
    <mergeCell ref="S5:T5"/>
    <mergeCell ref="U5:V5"/>
    <mergeCell ref="W5:X5"/>
    <mergeCell ref="Y5:Z5"/>
    <mergeCell ref="AA5:AB5"/>
    <mergeCell ref="AC5:AD5"/>
    <mergeCell ref="Q5:R5"/>
    <mergeCell ref="AK15:AL15"/>
    <mergeCell ref="F29:G29"/>
    <mergeCell ref="H29:I29"/>
    <mergeCell ref="J29:K29"/>
    <mergeCell ref="O29:P29"/>
    <mergeCell ref="Q29:R29"/>
    <mergeCell ref="S15:T15"/>
    <mergeCell ref="U15:V15"/>
    <mergeCell ref="W15:X15"/>
    <mergeCell ref="Y15:Z15"/>
    <mergeCell ref="AA15:AB15"/>
    <mergeCell ref="AC15:AD15"/>
    <mergeCell ref="AK29:AL29"/>
    <mergeCell ref="S29:T29"/>
    <mergeCell ref="U29:V29"/>
    <mergeCell ref="W29:X29"/>
    <mergeCell ref="Y29:Z29"/>
    <mergeCell ref="AA29:AB29"/>
    <mergeCell ref="AC29:AD29"/>
    <mergeCell ref="M15:N15"/>
    <mergeCell ref="M29:N29"/>
    <mergeCell ref="AE29:AF29"/>
    <mergeCell ref="AG29:AH29"/>
    <mergeCell ref="AI29:AJ29"/>
    <mergeCell ref="AE15:AF15"/>
    <mergeCell ref="AG15:AH15"/>
    <mergeCell ref="AI15:AJ1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workbookViewId="0">
      <selection activeCell="E17" sqref="E17"/>
    </sheetView>
  </sheetViews>
  <sheetFormatPr defaultColWidth="9.109375" defaultRowHeight="14.4"/>
  <cols>
    <col min="1" max="1" width="4.33203125" style="97" customWidth="1"/>
    <col min="2" max="2" width="36.33203125" style="97" customWidth="1"/>
    <col min="3" max="3" width="15.5546875" style="97" customWidth="1"/>
    <col min="4" max="4" width="4.33203125" style="97" customWidth="1"/>
    <col min="5" max="5" width="36.33203125" style="97" customWidth="1"/>
    <col min="6" max="6" width="15.5546875" style="97" customWidth="1"/>
    <col min="7" max="7" width="4.33203125" style="97" customWidth="1"/>
    <col min="8" max="16384" width="9.109375" style="97"/>
  </cols>
  <sheetData>
    <row r="1" spans="1:17" ht="23.4" customHeight="1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ht="18.600000000000001">
      <c r="A2" s="63"/>
      <c r="B2" s="126" t="s">
        <v>68</v>
      </c>
      <c r="C2" s="126" t="s">
        <v>11</v>
      </c>
      <c r="D2" s="74"/>
      <c r="E2" s="126" t="s">
        <v>42</v>
      </c>
      <c r="F2" s="126" t="s">
        <v>11</v>
      </c>
      <c r="G2" s="101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18.600000000000001">
      <c r="A3" s="64">
        <v>1</v>
      </c>
      <c r="B3" s="224" t="s">
        <v>24</v>
      </c>
      <c r="C3" s="225">
        <v>140.51428571428571</v>
      </c>
      <c r="D3" s="51">
        <v>1</v>
      </c>
      <c r="E3" s="231" t="s">
        <v>43</v>
      </c>
      <c r="F3" s="225">
        <v>145.1888888888889</v>
      </c>
      <c r="G3" s="101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8.600000000000001">
      <c r="A4" s="64">
        <v>2</v>
      </c>
      <c r="B4" s="224" t="s">
        <v>22</v>
      </c>
      <c r="C4" s="225">
        <v>140.38888888888889</v>
      </c>
      <c r="D4" s="51">
        <v>2</v>
      </c>
      <c r="E4" s="231" t="s">
        <v>44</v>
      </c>
      <c r="F4" s="225">
        <v>145.17142857142858</v>
      </c>
      <c r="G4" s="101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8.600000000000001">
      <c r="A5" s="64">
        <v>3</v>
      </c>
      <c r="B5" s="224" t="s">
        <v>34</v>
      </c>
      <c r="C5" s="225">
        <v>138.6888888888889</v>
      </c>
      <c r="D5" s="51">
        <v>3</v>
      </c>
      <c r="E5" s="231" t="s">
        <v>25</v>
      </c>
      <c r="F5" s="225">
        <v>144.98888888888888</v>
      </c>
      <c r="G5" s="101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18.600000000000001">
      <c r="A6" s="64">
        <v>4</v>
      </c>
      <c r="B6" s="224" t="s">
        <v>85</v>
      </c>
      <c r="C6" s="225">
        <v>138.61111111111111</v>
      </c>
      <c r="D6" s="51">
        <v>4</v>
      </c>
      <c r="E6" s="232" t="s">
        <v>48</v>
      </c>
      <c r="F6" s="225">
        <v>144.28888888888889</v>
      </c>
      <c r="G6" s="101"/>
      <c r="H6" s="96"/>
      <c r="I6" s="96"/>
      <c r="J6" s="96"/>
      <c r="K6" s="96"/>
      <c r="O6" s="96"/>
      <c r="P6" s="96"/>
      <c r="Q6" s="96"/>
    </row>
    <row r="7" spans="1:17" ht="18.600000000000001">
      <c r="A7" s="64">
        <v>5</v>
      </c>
      <c r="B7" s="224" t="s">
        <v>54</v>
      </c>
      <c r="C7" s="226">
        <v>137.77777777777777</v>
      </c>
      <c r="D7" s="51">
        <v>5</v>
      </c>
      <c r="E7" s="231" t="s">
        <v>33</v>
      </c>
      <c r="F7" s="225">
        <v>143.69999999999999</v>
      </c>
      <c r="G7" s="101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8.600000000000001">
      <c r="A8" s="64">
        <v>6</v>
      </c>
      <c r="B8" s="227" t="s">
        <v>32</v>
      </c>
      <c r="C8" s="225">
        <v>133.72222222222223</v>
      </c>
      <c r="D8" s="51">
        <v>6</v>
      </c>
      <c r="E8" s="231" t="s">
        <v>60</v>
      </c>
      <c r="F8" s="225">
        <v>143.0625</v>
      </c>
      <c r="G8" s="101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t="18.600000000000001">
      <c r="A9" s="64">
        <v>7</v>
      </c>
      <c r="B9" s="224" t="s">
        <v>49</v>
      </c>
      <c r="C9" s="225">
        <v>131.54444444444445</v>
      </c>
      <c r="D9" s="51">
        <v>7</v>
      </c>
      <c r="E9" s="224" t="s">
        <v>23</v>
      </c>
      <c r="F9" s="225">
        <v>140.92857142857142</v>
      </c>
      <c r="G9" s="101"/>
      <c r="H9" s="96"/>
      <c r="I9" s="96"/>
      <c r="J9" s="96"/>
      <c r="M9" s="96"/>
      <c r="N9" s="96"/>
      <c r="O9" s="96"/>
      <c r="P9" s="96"/>
      <c r="Q9" s="96"/>
    </row>
    <row r="10" spans="1:17" ht="18.600000000000001">
      <c r="A10" s="64">
        <v>8</v>
      </c>
      <c r="B10" s="224" t="s">
        <v>29</v>
      </c>
      <c r="C10" s="225">
        <v>125.48888888888889</v>
      </c>
      <c r="D10" s="51">
        <v>8</v>
      </c>
      <c r="E10" s="231" t="s">
        <v>27</v>
      </c>
      <c r="F10" s="225">
        <v>138.67777777777778</v>
      </c>
      <c r="G10" s="101"/>
      <c r="H10" s="96"/>
      <c r="I10" s="96"/>
      <c r="M10" s="96"/>
      <c r="N10" s="96"/>
      <c r="O10" s="96"/>
      <c r="P10" s="96"/>
      <c r="Q10" s="96"/>
    </row>
    <row r="11" spans="1:17" ht="18.600000000000001">
      <c r="A11" s="64">
        <v>9</v>
      </c>
      <c r="B11" s="224" t="s">
        <v>30</v>
      </c>
      <c r="C11" s="225">
        <v>124.78888888888889</v>
      </c>
      <c r="D11" s="51">
        <v>9</v>
      </c>
      <c r="E11" s="231" t="s">
        <v>12</v>
      </c>
      <c r="F11" s="225">
        <v>137.27777777777777</v>
      </c>
      <c r="G11" s="101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8.600000000000001">
      <c r="A12" s="64">
        <v>10</v>
      </c>
      <c r="B12" s="224" t="s">
        <v>57</v>
      </c>
      <c r="C12" s="225">
        <v>120.7</v>
      </c>
      <c r="D12" s="51">
        <v>10</v>
      </c>
      <c r="E12" s="233" t="s">
        <v>73</v>
      </c>
      <c r="F12" s="234">
        <v>136.23333333333332</v>
      </c>
      <c r="G12" s="101"/>
      <c r="H12" s="96"/>
      <c r="I12" s="96"/>
      <c r="J12" s="96"/>
      <c r="K12" s="96"/>
      <c r="L12" s="96"/>
      <c r="M12" s="96"/>
      <c r="N12" s="96"/>
      <c r="O12" s="96"/>
      <c r="P12" s="96"/>
      <c r="Q12" s="96"/>
    </row>
    <row r="13" spans="1:17" ht="18.600000000000001">
      <c r="A13" s="64">
        <v>11</v>
      </c>
      <c r="B13" s="224" t="s">
        <v>55</v>
      </c>
      <c r="C13" s="228">
        <v>119.57777777777778</v>
      </c>
      <c r="D13" s="51">
        <v>11</v>
      </c>
      <c r="E13" s="231" t="s">
        <v>26</v>
      </c>
      <c r="F13" s="225">
        <v>132.91428571428571</v>
      </c>
      <c r="G13" s="101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8.600000000000001">
      <c r="A14" s="64">
        <v>12</v>
      </c>
      <c r="B14" s="224" t="s">
        <v>35</v>
      </c>
      <c r="C14" s="228">
        <v>116.71428571428571</v>
      </c>
      <c r="D14" s="51">
        <v>12</v>
      </c>
      <c r="E14" s="231" t="s">
        <v>3</v>
      </c>
      <c r="F14" s="225">
        <v>132.54444444444445</v>
      </c>
      <c r="G14" s="101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18.600000000000001">
      <c r="A15" s="64">
        <v>13</v>
      </c>
      <c r="B15" s="350"/>
      <c r="C15" s="351"/>
      <c r="D15" s="51">
        <v>13</v>
      </c>
      <c r="E15" s="231" t="s">
        <v>2</v>
      </c>
      <c r="F15" s="225">
        <v>132.4</v>
      </c>
      <c r="G15" s="101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ht="18.600000000000001">
      <c r="A16" s="64">
        <v>14</v>
      </c>
      <c r="B16" s="350"/>
      <c r="C16" s="351"/>
      <c r="D16" s="51">
        <v>14</v>
      </c>
      <c r="E16" s="231" t="s">
        <v>71</v>
      </c>
      <c r="F16" s="225">
        <v>129</v>
      </c>
      <c r="G16" s="101"/>
      <c r="H16" s="96"/>
      <c r="I16" s="96"/>
      <c r="J16" s="96"/>
      <c r="K16" s="96"/>
      <c r="L16" s="96"/>
      <c r="M16" s="96"/>
      <c r="N16" s="96"/>
      <c r="O16" s="96"/>
      <c r="P16" s="96"/>
      <c r="Q16" s="96"/>
    </row>
    <row r="17" spans="1:17" ht="18.600000000000001">
      <c r="A17" s="64">
        <v>15</v>
      </c>
      <c r="B17" s="352"/>
      <c r="C17" s="351"/>
      <c r="D17" s="51">
        <v>15</v>
      </c>
      <c r="E17" s="231" t="s">
        <v>47</v>
      </c>
      <c r="F17" s="225">
        <v>127.72222222222223</v>
      </c>
      <c r="G17" s="101"/>
      <c r="H17" s="96"/>
      <c r="I17" s="96"/>
      <c r="J17" s="96"/>
      <c r="K17" s="96"/>
      <c r="L17" s="96"/>
      <c r="M17" s="96"/>
      <c r="N17" s="96"/>
      <c r="O17" s="96"/>
      <c r="P17" s="96"/>
      <c r="Q17" s="96"/>
    </row>
    <row r="18" spans="1:17" ht="18.600000000000001">
      <c r="A18" s="50"/>
      <c r="B18" s="383"/>
      <c r="C18" s="384"/>
      <c r="D18" s="51">
        <v>16</v>
      </c>
      <c r="E18" s="231" t="s">
        <v>89</v>
      </c>
      <c r="F18" s="225">
        <v>127.38888888888889</v>
      </c>
      <c r="G18" s="101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8.600000000000001">
      <c r="A19" s="50"/>
      <c r="B19" s="385" t="s">
        <v>58</v>
      </c>
      <c r="C19" s="386"/>
      <c r="D19" s="51">
        <v>17</v>
      </c>
      <c r="E19" s="231" t="s">
        <v>70</v>
      </c>
      <c r="F19" s="225">
        <v>123.86</v>
      </c>
      <c r="G19" s="101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1:17" ht="18.600000000000001">
      <c r="A20" s="50"/>
      <c r="B20" s="385" t="s">
        <v>59</v>
      </c>
      <c r="C20" s="386"/>
      <c r="D20" s="51">
        <v>18</v>
      </c>
      <c r="E20" s="231" t="s">
        <v>31</v>
      </c>
      <c r="F20" s="225">
        <v>123.18333333333334</v>
      </c>
      <c r="G20" s="101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1:17" ht="18.600000000000001">
      <c r="A21" s="50"/>
      <c r="B21" s="229"/>
      <c r="C21" s="230"/>
      <c r="D21" s="51">
        <v>19</v>
      </c>
      <c r="E21" s="231" t="s">
        <v>96</v>
      </c>
      <c r="F21" s="225">
        <v>109.62857142857143</v>
      </c>
      <c r="G21" s="101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1:17" ht="18.600000000000001">
      <c r="A22" s="50"/>
      <c r="B22" s="105"/>
      <c r="C22" s="107"/>
      <c r="D22" s="51">
        <v>20</v>
      </c>
      <c r="E22" s="231" t="s">
        <v>45</v>
      </c>
      <c r="F22" s="225">
        <v>0</v>
      </c>
      <c r="G22" s="101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1:17" ht="18.600000000000001">
      <c r="A23" s="50"/>
      <c r="B23" s="105"/>
      <c r="C23" s="107"/>
      <c r="D23" s="51">
        <v>21</v>
      </c>
      <c r="E23" s="368"/>
      <c r="F23" s="369"/>
      <c r="G23" s="101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1:17" ht="18.600000000000001">
      <c r="A24" s="50"/>
      <c r="B24" s="149"/>
      <c r="C24" s="150"/>
      <c r="D24" s="67"/>
      <c r="E24" s="67"/>
      <c r="F24" s="151"/>
      <c r="G24" s="101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1:17" ht="18.600000000000001">
      <c r="A25" s="104"/>
      <c r="B25" s="105"/>
      <c r="C25" s="152"/>
      <c r="D25" s="91"/>
      <c r="E25" s="91"/>
      <c r="F25" s="10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1:17" ht="18.600000000000001">
      <c r="A26" s="104"/>
      <c r="B26" s="111"/>
      <c r="C26" s="110"/>
      <c r="D26" s="91"/>
      <c r="E26" s="91"/>
      <c r="F26" s="153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1:17" ht="18.600000000000001">
      <c r="A27" s="154"/>
      <c r="B27" s="155"/>
      <c r="C27" s="156"/>
      <c r="D27" s="91"/>
      <c r="E27" s="157"/>
      <c r="F27" s="158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8.600000000000001">
      <c r="A28" s="104"/>
      <c r="B28" s="105"/>
      <c r="C28" s="107"/>
      <c r="D28" s="91"/>
      <c r="E28" s="91"/>
      <c r="F28" s="10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1:17" ht="18.600000000000001">
      <c r="A29" s="104"/>
      <c r="B29" s="105"/>
      <c r="C29" s="107"/>
      <c r="D29" s="91"/>
      <c r="E29" s="91"/>
      <c r="F29" s="10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ht="18.600000000000001">
      <c r="A30" s="104"/>
      <c r="B30" s="105"/>
      <c r="C30" s="107"/>
      <c r="D30" s="91"/>
      <c r="E30" s="91"/>
      <c r="F30" s="10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8.600000000000001">
      <c r="A31" s="104"/>
      <c r="B31" s="105"/>
      <c r="C31" s="107"/>
      <c r="D31" s="91"/>
      <c r="E31" s="91"/>
      <c r="F31" s="10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t="18.600000000000001">
      <c r="A32" s="104"/>
      <c r="B32" s="105"/>
      <c r="C32" s="107"/>
      <c r="D32" s="91"/>
      <c r="E32" s="91"/>
      <c r="F32" s="10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8.600000000000001">
      <c r="A33" s="104"/>
      <c r="B33" s="105"/>
      <c r="C33" s="107"/>
      <c r="D33" s="91"/>
      <c r="E33" s="91"/>
      <c r="F33" s="10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8.600000000000001">
      <c r="A34" s="104"/>
      <c r="B34" s="105"/>
      <c r="C34" s="107"/>
      <c r="D34" s="91"/>
      <c r="E34" s="91"/>
      <c r="F34" s="10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18.600000000000001">
      <c r="A35" s="104"/>
      <c r="B35" s="105"/>
      <c r="C35" s="92"/>
      <c r="D35" s="154"/>
      <c r="E35" s="154"/>
      <c r="F35" s="10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</row>
    <row r="39" spans="1:17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</row>
    <row r="40" spans="1:17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</row>
    <row r="41" spans="1:17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</row>
    <row r="42" spans="1:17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</row>
    <row r="43" spans="1:17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</row>
    <row r="44" spans="1:17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</row>
    <row r="45" spans="1:17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</row>
  </sheetData>
  <sortState xmlns:xlrd2="http://schemas.microsoft.com/office/spreadsheetml/2017/richdata2" ref="B14:C17">
    <sortCondition descending="1" ref="C14:C17"/>
  </sortState>
  <mergeCells count="3">
    <mergeCell ref="B18:C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3"/>
  <sheetViews>
    <sheetView workbookViewId="0">
      <selection activeCell="L42" sqref="L42"/>
    </sheetView>
  </sheetViews>
  <sheetFormatPr defaultColWidth="9.109375" defaultRowHeight="14.4"/>
  <cols>
    <col min="1" max="1" width="4.109375" style="97" customWidth="1"/>
    <col min="2" max="2" width="29.109375" style="97" customWidth="1"/>
    <col min="3" max="19" width="8.5546875" style="97" customWidth="1"/>
    <col min="20" max="20" width="10.33203125" style="97" bestFit="1" customWidth="1"/>
    <col min="21" max="21" width="9.6640625" style="97" bestFit="1" customWidth="1"/>
    <col min="22" max="22" width="6" style="97" customWidth="1"/>
    <col min="23" max="16384" width="9.109375" style="97"/>
  </cols>
  <sheetData>
    <row r="1" spans="1:29" ht="18.899999999999999" customHeight="1">
      <c r="A1" s="161"/>
      <c r="B1" s="161"/>
      <c r="C1" s="388" t="s">
        <v>1</v>
      </c>
      <c r="D1" s="389"/>
      <c r="E1" s="101"/>
      <c r="F1" s="101"/>
      <c r="G1" s="161"/>
      <c r="H1" s="161"/>
      <c r="I1" s="161"/>
      <c r="J1" s="161"/>
      <c r="K1" s="162"/>
      <c r="L1" s="163"/>
      <c r="M1" s="164"/>
      <c r="N1" s="163"/>
      <c r="O1" s="163"/>
      <c r="P1" s="161"/>
      <c r="Q1" s="161"/>
      <c r="R1" s="161"/>
      <c r="S1" s="101"/>
      <c r="T1" s="101"/>
      <c r="U1" s="101"/>
      <c r="V1" s="165"/>
      <c r="W1" s="166"/>
      <c r="X1" s="167"/>
      <c r="Y1" s="96"/>
      <c r="Z1" s="96"/>
      <c r="AA1" s="96"/>
      <c r="AB1" s="96"/>
      <c r="AC1" s="96"/>
    </row>
    <row r="2" spans="1:29" ht="18.899999999999999" customHeight="1">
      <c r="A2" s="168"/>
      <c r="B2" s="159" t="s">
        <v>46</v>
      </c>
      <c r="C2" s="200">
        <v>45540</v>
      </c>
      <c r="D2" s="200">
        <v>45554</v>
      </c>
      <c r="E2" s="200">
        <v>45568</v>
      </c>
      <c r="F2" s="200">
        <v>45582</v>
      </c>
      <c r="G2" s="200">
        <v>45596</v>
      </c>
      <c r="H2" s="200"/>
      <c r="I2" s="199"/>
      <c r="J2" s="199"/>
      <c r="K2" s="199"/>
      <c r="L2" s="199"/>
      <c r="M2" s="199"/>
      <c r="N2" s="199"/>
      <c r="O2" s="199"/>
      <c r="P2" s="200"/>
      <c r="Q2" s="200"/>
      <c r="R2" s="199"/>
      <c r="S2" s="199"/>
      <c r="T2" s="169" t="s">
        <v>13</v>
      </c>
      <c r="U2" s="170" t="s">
        <v>14</v>
      </c>
      <c r="V2" s="99"/>
      <c r="W2" s="171"/>
      <c r="X2" s="172"/>
      <c r="Y2" s="173"/>
      <c r="Z2" s="96"/>
      <c r="AA2" s="96"/>
      <c r="AB2" s="96"/>
      <c r="AC2" s="96"/>
    </row>
    <row r="3" spans="1:29" ht="18.899999999999999" customHeight="1">
      <c r="A3" s="64">
        <v>1</v>
      </c>
      <c r="B3" s="119" t="s">
        <v>43</v>
      </c>
      <c r="C3" s="201">
        <v>2903</v>
      </c>
      <c r="D3" s="202">
        <v>2935</v>
      </c>
      <c r="E3" s="202">
        <v>2893</v>
      </c>
      <c r="F3" s="202">
        <v>1444</v>
      </c>
      <c r="G3" s="202">
        <v>2892</v>
      </c>
      <c r="H3" s="202"/>
      <c r="I3" s="205"/>
      <c r="J3" s="205"/>
      <c r="K3" s="205"/>
      <c r="L3" s="205"/>
      <c r="M3" s="205"/>
      <c r="N3" s="202"/>
      <c r="O3" s="202"/>
      <c r="P3" s="202"/>
      <c r="Q3" s="202"/>
      <c r="R3" s="202"/>
      <c r="S3" s="202"/>
      <c r="T3" s="207">
        <f t="shared" ref="T3:T11" si="0">SUM(C3:S3)</f>
        <v>13067</v>
      </c>
      <c r="U3" s="160">
        <f>SUM(C3:S3)/90</f>
        <v>145.1888888888889</v>
      </c>
      <c r="V3" s="174"/>
      <c r="W3" s="175"/>
      <c r="X3" s="176"/>
      <c r="Y3" s="175"/>
      <c r="Z3" s="96"/>
      <c r="AA3" s="96"/>
      <c r="AB3" s="96"/>
      <c r="AC3" s="96"/>
    </row>
    <row r="4" spans="1:29" ht="18.899999999999999" customHeight="1">
      <c r="A4" s="64">
        <v>2</v>
      </c>
      <c r="B4" s="119" t="s">
        <v>44</v>
      </c>
      <c r="C4" s="201">
        <v>2901</v>
      </c>
      <c r="D4" s="202">
        <v>2907</v>
      </c>
      <c r="E4" s="202">
        <v>0</v>
      </c>
      <c r="F4" s="202">
        <v>1437</v>
      </c>
      <c r="G4" s="202">
        <v>2917</v>
      </c>
      <c r="H4" s="202"/>
      <c r="I4" s="205"/>
      <c r="J4" s="205"/>
      <c r="K4" s="205"/>
      <c r="L4" s="205"/>
      <c r="M4" s="205"/>
      <c r="N4" s="202"/>
      <c r="O4" s="202"/>
      <c r="P4" s="202"/>
      <c r="Q4" s="202"/>
      <c r="R4" s="202"/>
      <c r="S4" s="202"/>
      <c r="T4" s="207">
        <f t="shared" si="0"/>
        <v>10162</v>
      </c>
      <c r="U4" s="160">
        <f>SUM(C4:S4)/70</f>
        <v>145.17142857142858</v>
      </c>
      <c r="V4" s="174"/>
      <c r="W4" s="175"/>
      <c r="X4" s="176"/>
      <c r="Y4" s="175"/>
      <c r="Z4" s="96"/>
      <c r="AA4" s="96"/>
      <c r="AB4" s="96"/>
      <c r="AC4" s="96"/>
    </row>
    <row r="5" spans="1:29" ht="18.899999999999999" customHeight="1">
      <c r="A5" s="64">
        <v>3</v>
      </c>
      <c r="B5" s="119" t="s">
        <v>25</v>
      </c>
      <c r="C5" s="201">
        <v>2903</v>
      </c>
      <c r="D5" s="202">
        <v>2902</v>
      </c>
      <c r="E5" s="202">
        <v>2859</v>
      </c>
      <c r="F5" s="202">
        <v>1466</v>
      </c>
      <c r="G5" s="202">
        <v>2919</v>
      </c>
      <c r="H5" s="202"/>
      <c r="I5" s="205"/>
      <c r="J5" s="205"/>
      <c r="K5" s="205"/>
      <c r="L5" s="205"/>
      <c r="M5" s="205"/>
      <c r="N5" s="202"/>
      <c r="O5" s="202"/>
      <c r="P5" s="202"/>
      <c r="Q5" s="202"/>
      <c r="R5" s="202"/>
      <c r="S5" s="202"/>
      <c r="T5" s="207">
        <f t="shared" si="0"/>
        <v>13049</v>
      </c>
      <c r="U5" s="160">
        <f>SUM(C5:S5)/90</f>
        <v>144.98888888888888</v>
      </c>
      <c r="V5" s="174"/>
      <c r="W5" s="176"/>
      <c r="X5" s="176"/>
      <c r="Y5" s="175"/>
      <c r="Z5" s="96"/>
      <c r="AA5" s="96"/>
      <c r="AB5" s="96"/>
      <c r="AC5" s="96"/>
    </row>
    <row r="6" spans="1:29" ht="18.899999999999999" customHeight="1">
      <c r="A6" s="64">
        <v>4</v>
      </c>
      <c r="B6" s="119" t="s">
        <v>48</v>
      </c>
      <c r="C6" s="201">
        <v>2861</v>
      </c>
      <c r="D6" s="202">
        <v>2889</v>
      </c>
      <c r="E6" s="202">
        <v>2881</v>
      </c>
      <c r="F6" s="202">
        <v>1454</v>
      </c>
      <c r="G6" s="202">
        <v>2901</v>
      </c>
      <c r="H6" s="202"/>
      <c r="I6" s="205"/>
      <c r="J6" s="205"/>
      <c r="K6" s="205"/>
      <c r="L6" s="205"/>
      <c r="M6" s="205"/>
      <c r="N6" s="202"/>
      <c r="O6" s="202"/>
      <c r="P6" s="202"/>
      <c r="Q6" s="202"/>
      <c r="R6" s="202"/>
      <c r="S6" s="202"/>
      <c r="T6" s="207">
        <f t="shared" si="0"/>
        <v>12986</v>
      </c>
      <c r="U6" s="160">
        <f>SUM(C6:S6)/90</f>
        <v>144.28888888888889</v>
      </c>
      <c r="V6" s="174"/>
      <c r="W6" s="176"/>
      <c r="X6" s="176"/>
      <c r="Y6" s="175"/>
      <c r="Z6" s="96"/>
      <c r="AA6" s="96"/>
      <c r="AB6" s="96"/>
      <c r="AC6" s="96"/>
    </row>
    <row r="7" spans="1:29" ht="18.899999999999999" customHeight="1">
      <c r="A7" s="64">
        <v>5</v>
      </c>
      <c r="B7" s="119" t="s">
        <v>33</v>
      </c>
      <c r="C7" s="201">
        <v>2866</v>
      </c>
      <c r="D7" s="202">
        <v>2886</v>
      </c>
      <c r="E7" s="202">
        <v>2839</v>
      </c>
      <c r="F7" s="202">
        <v>1429</v>
      </c>
      <c r="G7" s="202">
        <v>2913</v>
      </c>
      <c r="H7" s="202"/>
      <c r="I7" s="205"/>
      <c r="J7" s="205"/>
      <c r="K7" s="205"/>
      <c r="L7" s="205"/>
      <c r="M7" s="205"/>
      <c r="N7" s="202"/>
      <c r="O7" s="202"/>
      <c r="P7" s="202"/>
      <c r="Q7" s="202"/>
      <c r="R7" s="202"/>
      <c r="S7" s="202"/>
      <c r="T7" s="207">
        <f t="shared" si="0"/>
        <v>12933</v>
      </c>
      <c r="U7" s="160">
        <f>SUM(C7:S7)/90</f>
        <v>143.69999999999999</v>
      </c>
      <c r="V7" s="174"/>
      <c r="W7" s="176"/>
      <c r="X7" s="176"/>
      <c r="Y7" s="175"/>
      <c r="Z7" s="96"/>
      <c r="AA7" s="96"/>
      <c r="AB7" s="96"/>
      <c r="AC7" s="96"/>
    </row>
    <row r="8" spans="1:29" ht="18.899999999999999" customHeight="1">
      <c r="A8" s="64">
        <v>6</v>
      </c>
      <c r="B8" s="119" t="s">
        <v>60</v>
      </c>
      <c r="C8" s="203">
        <v>2864</v>
      </c>
      <c r="D8" s="204">
        <v>2878</v>
      </c>
      <c r="E8" s="203">
        <v>2872</v>
      </c>
      <c r="F8" s="204">
        <v>0</v>
      </c>
      <c r="G8" s="204">
        <v>2831</v>
      </c>
      <c r="H8" s="204"/>
      <c r="I8" s="204"/>
      <c r="J8" s="204"/>
      <c r="K8" s="206"/>
      <c r="L8" s="206"/>
      <c r="M8" s="206"/>
      <c r="N8" s="206"/>
      <c r="O8" s="206"/>
      <c r="P8" s="204"/>
      <c r="Q8" s="204"/>
      <c r="R8" s="204"/>
      <c r="S8" s="204"/>
      <c r="T8" s="207">
        <f t="shared" si="0"/>
        <v>11445</v>
      </c>
      <c r="U8" s="160">
        <f>SUM(C8:S8)/80</f>
        <v>143.0625</v>
      </c>
      <c r="V8" s="174"/>
      <c r="W8" s="176"/>
      <c r="X8" s="176"/>
      <c r="Y8" s="175"/>
      <c r="Z8" s="96"/>
      <c r="AA8" s="96"/>
      <c r="AB8" s="96"/>
      <c r="AC8" s="96"/>
    </row>
    <row r="9" spans="1:29" ht="18.899999999999999" customHeight="1">
      <c r="A9" s="64">
        <v>7</v>
      </c>
      <c r="B9" s="119" t="s">
        <v>23</v>
      </c>
      <c r="C9" s="205">
        <v>2844</v>
      </c>
      <c r="D9" s="205">
        <v>2788</v>
      </c>
      <c r="E9" s="202">
        <v>0</v>
      </c>
      <c r="F9" s="202">
        <v>1445</v>
      </c>
      <c r="G9" s="202">
        <v>2788</v>
      </c>
      <c r="H9" s="202"/>
      <c r="I9" s="202"/>
      <c r="J9" s="202"/>
      <c r="K9" s="205"/>
      <c r="L9" s="205"/>
      <c r="M9" s="205"/>
      <c r="N9" s="205"/>
      <c r="O9" s="205"/>
      <c r="P9" s="202"/>
      <c r="Q9" s="202"/>
      <c r="R9" s="202"/>
      <c r="S9" s="202"/>
      <c r="T9" s="207">
        <f t="shared" si="0"/>
        <v>9865</v>
      </c>
      <c r="U9" s="160">
        <f>SUM(C9:S9)/70</f>
        <v>140.92857142857142</v>
      </c>
      <c r="V9" s="174"/>
      <c r="W9" s="176"/>
      <c r="X9" s="176"/>
      <c r="Y9" s="175"/>
      <c r="Z9" s="96"/>
      <c r="AA9" s="96"/>
      <c r="AB9" s="96"/>
      <c r="AC9" s="96"/>
    </row>
    <row r="10" spans="1:29" ht="18.899999999999999" customHeight="1">
      <c r="A10" s="64">
        <v>8</v>
      </c>
      <c r="B10" s="119" t="s">
        <v>24</v>
      </c>
      <c r="C10" s="201">
        <v>2802</v>
      </c>
      <c r="D10" s="202">
        <v>2840</v>
      </c>
      <c r="E10" s="202">
        <v>0</v>
      </c>
      <c r="F10" s="202">
        <v>1407</v>
      </c>
      <c r="G10" s="202">
        <v>2787</v>
      </c>
      <c r="H10" s="202"/>
      <c r="I10" s="205"/>
      <c r="J10" s="205"/>
      <c r="K10" s="205"/>
      <c r="L10" s="205"/>
      <c r="M10" s="205"/>
      <c r="N10" s="202"/>
      <c r="O10" s="202"/>
      <c r="P10" s="202"/>
      <c r="Q10" s="202"/>
      <c r="R10" s="202"/>
      <c r="S10" s="202"/>
      <c r="T10" s="207">
        <f t="shared" si="0"/>
        <v>9836</v>
      </c>
      <c r="U10" s="160">
        <f>SUM(C10:S10)/70</f>
        <v>140.51428571428571</v>
      </c>
      <c r="V10" s="174"/>
      <c r="W10" s="176"/>
      <c r="X10" s="176"/>
      <c r="Y10" s="175"/>
      <c r="Z10" s="96"/>
      <c r="AA10" s="96"/>
      <c r="AB10" s="96"/>
      <c r="AC10" s="96"/>
    </row>
    <row r="11" spans="1:29" ht="18.899999999999999" customHeight="1">
      <c r="A11" s="64">
        <v>9</v>
      </c>
      <c r="B11" s="119" t="s">
        <v>22</v>
      </c>
      <c r="C11" s="201">
        <v>2769</v>
      </c>
      <c r="D11" s="202">
        <v>2820</v>
      </c>
      <c r="E11" s="202">
        <v>2834</v>
      </c>
      <c r="F11" s="202">
        <v>1394</v>
      </c>
      <c r="G11" s="202">
        <v>2818</v>
      </c>
      <c r="H11" s="202"/>
      <c r="I11" s="205"/>
      <c r="J11" s="205"/>
      <c r="K11" s="205"/>
      <c r="L11" s="205"/>
      <c r="M11" s="205"/>
      <c r="N11" s="202"/>
      <c r="O11" s="202"/>
      <c r="P11" s="202"/>
      <c r="Q11" s="202"/>
      <c r="R11" s="202"/>
      <c r="S11" s="202"/>
      <c r="T11" s="207">
        <f t="shared" si="0"/>
        <v>12635</v>
      </c>
      <c r="U11" s="160">
        <f>SUM(C11:S11)/90</f>
        <v>140.38888888888889</v>
      </c>
      <c r="V11" s="174"/>
      <c r="W11" s="175"/>
      <c r="X11" s="176"/>
      <c r="Y11" s="175"/>
      <c r="Z11" s="96"/>
      <c r="AA11" s="96"/>
      <c r="AB11" s="96"/>
      <c r="AC11" s="96"/>
    </row>
    <row r="12" spans="1:29" ht="18.899999999999999" customHeight="1">
      <c r="A12" s="177"/>
      <c r="B12" s="83"/>
      <c r="C12" s="391" t="s">
        <v>1</v>
      </c>
      <c r="D12" s="392"/>
      <c r="E12" s="81"/>
      <c r="F12" s="81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178"/>
      <c r="W12" s="96"/>
      <c r="X12" s="96"/>
      <c r="Y12" s="96"/>
      <c r="Z12" s="96"/>
      <c r="AA12" s="96"/>
      <c r="AB12" s="96"/>
      <c r="AC12" s="96"/>
    </row>
    <row r="13" spans="1:29" ht="18.899999999999999" customHeight="1">
      <c r="A13" s="64"/>
      <c r="B13" s="159" t="s">
        <v>0</v>
      </c>
      <c r="C13" s="200">
        <v>45540</v>
      </c>
      <c r="D13" s="200">
        <v>45554</v>
      </c>
      <c r="E13" s="200">
        <v>45568</v>
      </c>
      <c r="F13" s="200">
        <v>45582</v>
      </c>
      <c r="G13" s="200">
        <v>45596</v>
      </c>
      <c r="H13" s="200"/>
      <c r="I13" s="199"/>
      <c r="J13" s="199"/>
      <c r="K13" s="199"/>
      <c r="L13" s="199"/>
      <c r="M13" s="199"/>
      <c r="N13" s="199"/>
      <c r="O13" s="199"/>
      <c r="P13" s="200"/>
      <c r="Q13" s="200"/>
      <c r="R13" s="199"/>
      <c r="S13" s="199"/>
      <c r="T13" s="169" t="s">
        <v>13</v>
      </c>
      <c r="U13" s="170" t="s">
        <v>14</v>
      </c>
      <c r="V13" s="174"/>
      <c r="W13" s="96"/>
      <c r="X13" s="96"/>
      <c r="Y13" s="96"/>
      <c r="Z13" s="96"/>
      <c r="AA13" s="96"/>
      <c r="AB13" s="96"/>
      <c r="AC13" s="96"/>
    </row>
    <row r="14" spans="1:29" ht="18.899999999999999" customHeight="1">
      <c r="A14" s="64">
        <v>1</v>
      </c>
      <c r="B14" s="119" t="s">
        <v>28</v>
      </c>
      <c r="C14" s="201">
        <v>2796</v>
      </c>
      <c r="D14" s="202">
        <v>2746</v>
      </c>
      <c r="E14" s="202">
        <v>2777</v>
      </c>
      <c r="F14" s="202">
        <v>1392</v>
      </c>
      <c r="G14" s="202">
        <v>2771</v>
      </c>
      <c r="H14" s="202"/>
      <c r="I14" s="205"/>
      <c r="J14" s="205"/>
      <c r="K14" s="205"/>
      <c r="L14" s="205"/>
      <c r="M14" s="205"/>
      <c r="N14" s="202"/>
      <c r="O14" s="202"/>
      <c r="P14" s="202"/>
      <c r="Q14" s="202"/>
      <c r="R14" s="204"/>
      <c r="S14" s="204"/>
      <c r="T14" s="207">
        <f t="shared" ref="T14:T26" si="1">SUM(C14:S14)</f>
        <v>12482</v>
      </c>
      <c r="U14" s="160">
        <f t="shared" ref="U14:U20" si="2">SUM(C14:S14)/90</f>
        <v>138.6888888888889</v>
      </c>
      <c r="V14" s="179"/>
      <c r="W14" s="96"/>
      <c r="X14" s="96"/>
      <c r="Y14" s="96"/>
      <c r="Z14" s="96"/>
      <c r="AA14" s="96"/>
      <c r="AB14" s="96"/>
      <c r="AC14" s="96"/>
    </row>
    <row r="15" spans="1:29" ht="18.899999999999999" customHeight="1">
      <c r="A15" s="64">
        <v>2</v>
      </c>
      <c r="B15" s="119" t="s">
        <v>27</v>
      </c>
      <c r="C15" s="201">
        <v>2758</v>
      </c>
      <c r="D15" s="202">
        <v>2788</v>
      </c>
      <c r="E15" s="202">
        <v>2786</v>
      </c>
      <c r="F15" s="202">
        <v>1409</v>
      </c>
      <c r="G15" s="202">
        <v>2740</v>
      </c>
      <c r="H15" s="202"/>
      <c r="I15" s="205"/>
      <c r="J15" s="205"/>
      <c r="K15" s="205"/>
      <c r="L15" s="205"/>
      <c r="M15" s="205"/>
      <c r="N15" s="202"/>
      <c r="O15" s="202"/>
      <c r="P15" s="202"/>
      <c r="Q15" s="202"/>
      <c r="R15" s="204"/>
      <c r="S15" s="204"/>
      <c r="T15" s="207">
        <f t="shared" si="1"/>
        <v>12481</v>
      </c>
      <c r="U15" s="160">
        <f t="shared" si="2"/>
        <v>138.67777777777778</v>
      </c>
      <c r="V15" s="179"/>
      <c r="W15" s="96"/>
      <c r="X15" s="96"/>
      <c r="Y15" s="96"/>
      <c r="Z15" s="96"/>
      <c r="AA15" s="96"/>
      <c r="AB15" s="96"/>
      <c r="AC15" s="96"/>
    </row>
    <row r="16" spans="1:29" ht="18.899999999999999" customHeight="1">
      <c r="A16" s="64">
        <v>3</v>
      </c>
      <c r="B16" s="334" t="s">
        <v>85</v>
      </c>
      <c r="C16" s="353">
        <v>2712</v>
      </c>
      <c r="D16" s="355">
        <v>2773</v>
      </c>
      <c r="E16" s="201">
        <v>2779</v>
      </c>
      <c r="F16" s="201">
        <v>1395</v>
      </c>
      <c r="G16" s="201">
        <v>2816</v>
      </c>
      <c r="H16" s="200"/>
      <c r="I16" s="199"/>
      <c r="J16" s="202"/>
      <c r="K16" s="205"/>
      <c r="L16" s="205"/>
      <c r="M16" s="205"/>
      <c r="N16" s="205"/>
      <c r="O16" s="205"/>
      <c r="P16" s="202"/>
      <c r="Q16" s="202"/>
      <c r="R16" s="202"/>
      <c r="S16" s="202"/>
      <c r="T16" s="335">
        <f t="shared" si="1"/>
        <v>12475</v>
      </c>
      <c r="U16" s="160">
        <f t="shared" si="2"/>
        <v>138.61111111111111</v>
      </c>
      <c r="V16" s="179"/>
      <c r="W16" s="96"/>
      <c r="X16" s="96"/>
      <c r="Y16" s="96"/>
      <c r="Z16" s="96"/>
      <c r="AA16" s="96"/>
      <c r="AB16" s="96"/>
      <c r="AC16" s="96"/>
    </row>
    <row r="17" spans="1:29" ht="18.899999999999999" customHeight="1">
      <c r="A17" s="64">
        <v>4</v>
      </c>
      <c r="B17" s="122" t="s">
        <v>54</v>
      </c>
      <c r="C17" s="203">
        <v>2787</v>
      </c>
      <c r="D17" s="204">
        <v>2777</v>
      </c>
      <c r="E17" s="204">
        <v>2769</v>
      </c>
      <c r="F17" s="204">
        <v>1316</v>
      </c>
      <c r="G17" s="204">
        <v>2751</v>
      </c>
      <c r="H17" s="204"/>
      <c r="I17" s="206"/>
      <c r="J17" s="206"/>
      <c r="K17" s="206"/>
      <c r="L17" s="206"/>
      <c r="M17" s="206"/>
      <c r="N17" s="204"/>
      <c r="O17" s="204"/>
      <c r="P17" s="204"/>
      <c r="Q17" s="204"/>
      <c r="R17" s="204"/>
      <c r="S17" s="204"/>
      <c r="T17" s="207">
        <f t="shared" si="1"/>
        <v>12400</v>
      </c>
      <c r="U17" s="160">
        <f t="shared" si="2"/>
        <v>137.77777777777777</v>
      </c>
      <c r="V17" s="179"/>
      <c r="W17" s="96"/>
      <c r="X17" s="96"/>
      <c r="Y17" s="96"/>
      <c r="Z17" s="96"/>
      <c r="AA17" s="96"/>
      <c r="AB17" s="96"/>
      <c r="AC17" s="96"/>
    </row>
    <row r="18" spans="1:29" ht="18.899999999999999" customHeight="1">
      <c r="A18" s="64">
        <v>5</v>
      </c>
      <c r="B18" s="119" t="s">
        <v>12</v>
      </c>
      <c r="C18" s="201">
        <v>2754</v>
      </c>
      <c r="D18" s="202">
        <v>2695</v>
      </c>
      <c r="E18" s="202">
        <v>2748</v>
      </c>
      <c r="F18" s="202">
        <v>1388</v>
      </c>
      <c r="G18" s="202">
        <v>2770</v>
      </c>
      <c r="H18" s="202"/>
      <c r="I18" s="205"/>
      <c r="J18" s="205"/>
      <c r="K18" s="205"/>
      <c r="L18" s="205"/>
      <c r="M18" s="205"/>
      <c r="N18" s="202"/>
      <c r="O18" s="202"/>
      <c r="P18" s="202"/>
      <c r="Q18" s="202"/>
      <c r="R18" s="204"/>
      <c r="S18" s="204"/>
      <c r="T18" s="207">
        <f t="shared" si="1"/>
        <v>12355</v>
      </c>
      <c r="U18" s="160">
        <f t="shared" si="2"/>
        <v>137.27777777777777</v>
      </c>
      <c r="V18" s="179"/>
      <c r="W18" s="96"/>
      <c r="X18" s="96"/>
      <c r="Y18" s="96"/>
      <c r="Z18" s="96"/>
      <c r="AA18" s="96"/>
      <c r="AB18" s="96"/>
      <c r="AC18" s="96"/>
    </row>
    <row r="19" spans="1:29" ht="18.899999999999999" customHeight="1">
      <c r="A19" s="64">
        <v>6</v>
      </c>
      <c r="B19" s="119" t="s">
        <v>73</v>
      </c>
      <c r="C19" s="205">
        <v>2690</v>
      </c>
      <c r="D19" s="285">
        <v>2743</v>
      </c>
      <c r="E19" s="285">
        <v>2663</v>
      </c>
      <c r="F19" s="205">
        <v>1343</v>
      </c>
      <c r="G19" s="285">
        <v>2822</v>
      </c>
      <c r="H19" s="285"/>
      <c r="I19" s="285"/>
      <c r="J19" s="280"/>
      <c r="K19" s="285"/>
      <c r="L19" s="285"/>
      <c r="M19" s="285"/>
      <c r="N19" s="285"/>
      <c r="O19" s="285"/>
      <c r="P19" s="285"/>
      <c r="Q19" s="285"/>
      <c r="R19" s="285"/>
      <c r="S19" s="285"/>
      <c r="T19" s="207">
        <f t="shared" si="1"/>
        <v>12261</v>
      </c>
      <c r="U19" s="160">
        <f t="shared" si="2"/>
        <v>136.23333333333332</v>
      </c>
      <c r="V19" s="179"/>
      <c r="W19" s="96"/>
      <c r="X19" s="96"/>
      <c r="Y19" s="96"/>
      <c r="Z19" s="96"/>
      <c r="AA19" s="96"/>
      <c r="AB19" s="96"/>
      <c r="AC19" s="96"/>
    </row>
    <row r="20" spans="1:29" ht="18.899999999999999" customHeight="1">
      <c r="A20" s="64">
        <v>7</v>
      </c>
      <c r="B20" s="119" t="s">
        <v>32</v>
      </c>
      <c r="C20" s="206">
        <v>2670</v>
      </c>
      <c r="D20" s="204">
        <v>2688</v>
      </c>
      <c r="E20" s="204">
        <v>2729</v>
      </c>
      <c r="F20" s="204">
        <v>1320</v>
      </c>
      <c r="G20" s="204">
        <v>2628</v>
      </c>
      <c r="H20" s="204"/>
      <c r="I20" s="206"/>
      <c r="J20" s="206"/>
      <c r="K20" s="206"/>
      <c r="L20" s="206"/>
      <c r="M20" s="206"/>
      <c r="N20" s="204"/>
      <c r="O20" s="204"/>
      <c r="P20" s="204"/>
      <c r="Q20" s="204"/>
      <c r="R20" s="204"/>
      <c r="S20" s="204"/>
      <c r="T20" s="207">
        <f t="shared" si="1"/>
        <v>12035</v>
      </c>
      <c r="U20" s="160">
        <f t="shared" si="2"/>
        <v>133.72222222222223</v>
      </c>
      <c r="V20" s="179"/>
      <c r="W20" s="96"/>
      <c r="X20" s="96"/>
      <c r="Y20" s="96"/>
      <c r="Z20" s="96"/>
      <c r="AA20" s="96"/>
      <c r="AB20" s="96"/>
      <c r="AC20" s="96"/>
    </row>
    <row r="21" spans="1:29" ht="18.899999999999999" customHeight="1">
      <c r="A21" s="64">
        <v>8</v>
      </c>
      <c r="B21" s="119" t="s">
        <v>26</v>
      </c>
      <c r="C21" s="201">
        <v>2640</v>
      </c>
      <c r="D21" s="202">
        <v>2700</v>
      </c>
      <c r="E21" s="202">
        <v>2661</v>
      </c>
      <c r="F21" s="202">
        <v>1303</v>
      </c>
      <c r="G21" s="202">
        <v>0</v>
      </c>
      <c r="H21" s="202"/>
      <c r="I21" s="205"/>
      <c r="J21" s="205"/>
      <c r="K21" s="205"/>
      <c r="L21" s="205"/>
      <c r="M21" s="205"/>
      <c r="N21" s="202"/>
      <c r="O21" s="202"/>
      <c r="P21" s="202"/>
      <c r="Q21" s="202"/>
      <c r="R21" s="204"/>
      <c r="S21" s="204"/>
      <c r="T21" s="207">
        <f t="shared" si="1"/>
        <v>9304</v>
      </c>
      <c r="U21" s="160">
        <f>SUM(C21:S21)/70</f>
        <v>132.91428571428571</v>
      </c>
      <c r="V21" s="179"/>
      <c r="W21" s="393"/>
      <c r="X21" s="393"/>
      <c r="Y21" s="393"/>
      <c r="Z21" s="96"/>
      <c r="AA21" s="96"/>
      <c r="AB21" s="96"/>
      <c r="AC21" s="96"/>
    </row>
    <row r="22" spans="1:29" ht="18.899999999999999" customHeight="1">
      <c r="A22" s="64">
        <v>9</v>
      </c>
      <c r="B22" s="119" t="s">
        <v>3</v>
      </c>
      <c r="C22" s="201">
        <v>2626</v>
      </c>
      <c r="D22" s="202">
        <v>2692</v>
      </c>
      <c r="E22" s="202">
        <v>2653</v>
      </c>
      <c r="F22" s="202">
        <v>1328</v>
      </c>
      <c r="G22" s="202">
        <v>2630</v>
      </c>
      <c r="H22" s="202"/>
      <c r="I22" s="205"/>
      <c r="J22" s="205"/>
      <c r="K22" s="205"/>
      <c r="L22" s="205"/>
      <c r="M22" s="205"/>
      <c r="N22" s="202"/>
      <c r="O22" s="202"/>
      <c r="P22" s="202"/>
      <c r="Q22" s="202"/>
      <c r="R22" s="204"/>
      <c r="S22" s="204"/>
      <c r="T22" s="207">
        <f t="shared" si="1"/>
        <v>11929</v>
      </c>
      <c r="U22" s="160">
        <f>SUM(C22:S22)/90</f>
        <v>132.54444444444445</v>
      </c>
      <c r="V22" s="179"/>
      <c r="W22" s="316"/>
      <c r="X22" s="316"/>
      <c r="Y22" s="316"/>
      <c r="Z22" s="96"/>
      <c r="AA22" s="96"/>
      <c r="AB22" s="96"/>
      <c r="AC22" s="96"/>
    </row>
    <row r="23" spans="1:29" ht="18.899999999999999" customHeight="1">
      <c r="A23" s="64"/>
      <c r="B23" s="119" t="s">
        <v>41</v>
      </c>
      <c r="C23" s="201">
        <v>2631</v>
      </c>
      <c r="D23" s="204">
        <v>2669</v>
      </c>
      <c r="E23" s="204">
        <v>2648</v>
      </c>
      <c r="F23" s="204">
        <v>1295</v>
      </c>
      <c r="G23" s="204">
        <v>2673</v>
      </c>
      <c r="H23" s="204"/>
      <c r="I23" s="204"/>
      <c r="J23" s="204"/>
      <c r="K23" s="206"/>
      <c r="L23" s="206"/>
      <c r="M23" s="206"/>
      <c r="N23" s="206"/>
      <c r="O23" s="206"/>
      <c r="P23" s="204"/>
      <c r="Q23" s="204"/>
      <c r="R23" s="204"/>
      <c r="S23" s="204"/>
      <c r="T23" s="207">
        <f t="shared" si="1"/>
        <v>11916</v>
      </c>
      <c r="U23" s="160">
        <f>SUM(C23:S23)/90</f>
        <v>132.4</v>
      </c>
      <c r="V23" s="179"/>
      <c r="W23" s="316"/>
      <c r="X23" s="316"/>
      <c r="Y23" s="316"/>
      <c r="Z23" s="96"/>
      <c r="AA23" s="96"/>
      <c r="AB23" s="96"/>
      <c r="AC23" s="96"/>
    </row>
    <row r="24" spans="1:29" ht="18.899999999999999" customHeight="1">
      <c r="A24" s="64">
        <v>10</v>
      </c>
      <c r="B24" s="119" t="s">
        <v>49</v>
      </c>
      <c r="C24" s="201">
        <v>2579</v>
      </c>
      <c r="D24" s="202">
        <v>2654</v>
      </c>
      <c r="E24" s="202">
        <v>2667</v>
      </c>
      <c r="F24" s="202">
        <v>1344</v>
      </c>
      <c r="G24" s="202">
        <v>2595</v>
      </c>
      <c r="H24" s="202"/>
      <c r="I24" s="205"/>
      <c r="J24" s="205"/>
      <c r="K24" s="205"/>
      <c r="L24" s="205"/>
      <c r="M24" s="205"/>
      <c r="N24" s="202"/>
      <c r="O24" s="202"/>
      <c r="P24" s="202"/>
      <c r="Q24" s="202"/>
      <c r="R24" s="204"/>
      <c r="S24" s="204"/>
      <c r="T24" s="207">
        <f t="shared" si="1"/>
        <v>11839</v>
      </c>
      <c r="U24" s="160">
        <f>SUM(C24:S24)/90</f>
        <v>131.54444444444445</v>
      </c>
      <c r="V24" s="179"/>
      <c r="W24" s="316"/>
      <c r="X24" s="316"/>
      <c r="Y24" s="316"/>
      <c r="Z24" s="96"/>
      <c r="AA24" s="96"/>
      <c r="AB24" s="96"/>
      <c r="AC24" s="96"/>
    </row>
    <row r="25" spans="1:29" ht="18.899999999999999" customHeight="1">
      <c r="A25" s="64">
        <v>11</v>
      </c>
      <c r="B25" s="119" t="s">
        <v>71</v>
      </c>
      <c r="C25" s="205">
        <v>1290</v>
      </c>
      <c r="D25" s="205">
        <v>0</v>
      </c>
      <c r="E25" s="205">
        <v>0</v>
      </c>
      <c r="F25" s="285">
        <v>0</v>
      </c>
      <c r="G25" s="285">
        <v>0</v>
      </c>
      <c r="H25" s="285"/>
      <c r="I25" s="285"/>
      <c r="J25" s="285"/>
      <c r="K25" s="285"/>
      <c r="L25" s="285"/>
      <c r="M25" s="280"/>
      <c r="N25" s="285"/>
      <c r="O25" s="280"/>
      <c r="P25" s="280"/>
      <c r="Q25" s="280"/>
      <c r="R25" s="280"/>
      <c r="S25" s="280"/>
      <c r="T25" s="207">
        <f t="shared" si="1"/>
        <v>1290</v>
      </c>
      <c r="U25" s="160">
        <f>SUM(C25:S25)/10</f>
        <v>129</v>
      </c>
      <c r="V25" s="179"/>
      <c r="W25" s="393"/>
      <c r="X25" s="393"/>
      <c r="Y25" s="393"/>
      <c r="Z25" s="96"/>
      <c r="AA25" s="96"/>
      <c r="AB25" s="96"/>
      <c r="AC25" s="96"/>
    </row>
    <row r="26" spans="1:29" ht="18.899999999999999" customHeight="1">
      <c r="A26" s="64">
        <v>12</v>
      </c>
      <c r="B26" s="119" t="s">
        <v>89</v>
      </c>
      <c r="C26" s="205">
        <v>2528</v>
      </c>
      <c r="D26" s="202">
        <v>2558</v>
      </c>
      <c r="E26" s="202">
        <v>2569</v>
      </c>
      <c r="F26" s="202">
        <v>1260</v>
      </c>
      <c r="G26" s="202">
        <v>2550</v>
      </c>
      <c r="H26" s="202"/>
      <c r="I26" s="202"/>
      <c r="J26" s="202"/>
      <c r="K26" s="205"/>
      <c r="L26" s="205"/>
      <c r="M26" s="205"/>
      <c r="N26" s="205"/>
      <c r="O26" s="205"/>
      <c r="P26" s="202"/>
      <c r="Q26" s="202"/>
      <c r="R26" s="202"/>
      <c r="S26" s="202"/>
      <c r="T26" s="207">
        <f t="shared" si="1"/>
        <v>11465</v>
      </c>
      <c r="U26" s="160">
        <f>SUM(C26:S26)/90</f>
        <v>127.38888888888889</v>
      </c>
      <c r="V26" s="179"/>
      <c r="W26" s="104"/>
      <c r="X26" s="104"/>
      <c r="Y26" s="104"/>
      <c r="Z26" s="96"/>
      <c r="AA26" s="96"/>
      <c r="AB26" s="96"/>
      <c r="AC26" s="96"/>
    </row>
    <row r="27" spans="1:29" ht="18.899999999999999" customHeight="1">
      <c r="A27" s="64"/>
      <c r="B27" s="83"/>
      <c r="C27" s="391" t="s">
        <v>1</v>
      </c>
      <c r="D27" s="392"/>
      <c r="E27" s="81"/>
      <c r="F27" s="81"/>
      <c r="G27" s="76"/>
      <c r="H27" s="76"/>
      <c r="I27" s="76"/>
      <c r="J27" s="76"/>
      <c r="K27" s="77"/>
      <c r="L27" s="77"/>
      <c r="M27" s="77"/>
      <c r="N27" s="77"/>
      <c r="O27" s="78"/>
      <c r="P27" s="79"/>
      <c r="Q27" s="79"/>
      <c r="R27" s="79"/>
      <c r="S27" s="79"/>
      <c r="T27" s="80"/>
      <c r="U27" s="75"/>
      <c r="V27" s="179"/>
      <c r="W27" s="104"/>
      <c r="X27" s="104"/>
      <c r="Y27" s="104"/>
      <c r="Z27" s="96"/>
      <c r="AA27" s="96"/>
      <c r="AB27" s="96"/>
      <c r="AC27" s="96"/>
    </row>
    <row r="28" spans="1:29" ht="18.899999999999999" customHeight="1">
      <c r="A28" s="64"/>
      <c r="B28" s="159" t="s">
        <v>6</v>
      </c>
      <c r="C28" s="200">
        <v>45540</v>
      </c>
      <c r="D28" s="200">
        <v>45554</v>
      </c>
      <c r="E28" s="200">
        <v>45568</v>
      </c>
      <c r="F28" s="200">
        <v>45582</v>
      </c>
      <c r="G28" s="200">
        <v>45596</v>
      </c>
      <c r="H28" s="200"/>
      <c r="I28" s="199"/>
      <c r="J28" s="199"/>
      <c r="K28" s="199"/>
      <c r="L28" s="199"/>
      <c r="M28" s="199"/>
      <c r="N28" s="199"/>
      <c r="O28" s="199"/>
      <c r="P28" s="200"/>
      <c r="Q28" s="200"/>
      <c r="R28" s="199"/>
      <c r="S28" s="199"/>
      <c r="T28" s="169" t="s">
        <v>13</v>
      </c>
      <c r="U28" s="170" t="s">
        <v>14</v>
      </c>
      <c r="V28" s="179"/>
      <c r="W28" s="180"/>
      <c r="X28" s="180"/>
      <c r="Y28" s="180"/>
      <c r="Z28" s="96"/>
      <c r="AA28" s="96"/>
      <c r="AB28" s="96"/>
      <c r="AC28" s="96"/>
    </row>
    <row r="29" spans="1:29" ht="18.899999999999999" customHeight="1">
      <c r="A29" s="64">
        <v>1</v>
      </c>
      <c r="B29" s="119" t="s">
        <v>47</v>
      </c>
      <c r="C29" s="206">
        <v>2541</v>
      </c>
      <c r="D29" s="204">
        <v>2647</v>
      </c>
      <c r="E29" s="204">
        <v>2589</v>
      </c>
      <c r="F29" s="204">
        <v>1297</v>
      </c>
      <c r="G29" s="204">
        <v>2421</v>
      </c>
      <c r="H29" s="204"/>
      <c r="I29" s="206"/>
      <c r="J29" s="206"/>
      <c r="K29" s="206"/>
      <c r="L29" s="206"/>
      <c r="M29" s="206"/>
      <c r="N29" s="204"/>
      <c r="O29" s="204"/>
      <c r="P29" s="204"/>
      <c r="Q29" s="204"/>
      <c r="R29" s="202"/>
      <c r="S29" s="202"/>
      <c r="T29" s="207">
        <f t="shared" ref="T29:T36" si="3">SUM(C29:S29)</f>
        <v>11495</v>
      </c>
      <c r="U29" s="160">
        <f>SUM(C29:S29)/90</f>
        <v>127.72222222222223</v>
      </c>
      <c r="V29" s="179"/>
      <c r="W29" s="180"/>
      <c r="X29" s="180"/>
      <c r="Y29" s="180"/>
      <c r="Z29" s="96"/>
      <c r="AA29" s="96"/>
      <c r="AB29" s="96"/>
      <c r="AC29" s="96"/>
    </row>
    <row r="30" spans="1:29" ht="18.899999999999999" customHeight="1">
      <c r="A30" s="64">
        <v>2</v>
      </c>
      <c r="B30" s="119" t="s">
        <v>29</v>
      </c>
      <c r="C30" s="206">
        <v>2489</v>
      </c>
      <c r="D30" s="202">
        <v>2493</v>
      </c>
      <c r="E30" s="206">
        <v>2444</v>
      </c>
      <c r="F30" s="206">
        <v>1283</v>
      </c>
      <c r="G30" s="206">
        <v>2585</v>
      </c>
      <c r="H30" s="202"/>
      <c r="I30" s="202"/>
      <c r="J30" s="201"/>
      <c r="K30" s="201"/>
      <c r="L30" s="201"/>
      <c r="M30" s="208"/>
      <c r="N30" s="206"/>
      <c r="O30" s="208"/>
      <c r="P30" s="208"/>
      <c r="Q30" s="208"/>
      <c r="R30" s="202"/>
      <c r="S30" s="202"/>
      <c r="T30" s="207">
        <f t="shared" si="3"/>
        <v>11294</v>
      </c>
      <c r="U30" s="160">
        <f>SUM(C30:S30)/90</f>
        <v>125.48888888888889</v>
      </c>
      <c r="V30" s="179"/>
      <c r="W30" s="180"/>
      <c r="X30" s="180"/>
      <c r="Y30" s="180"/>
      <c r="Z30" s="96"/>
      <c r="AA30" s="96"/>
      <c r="AB30" s="96"/>
      <c r="AC30" s="96"/>
    </row>
    <row r="31" spans="1:29" ht="18.899999999999999" customHeight="1">
      <c r="A31" s="64">
        <v>3</v>
      </c>
      <c r="B31" s="119" t="s">
        <v>30</v>
      </c>
      <c r="C31" s="206">
        <v>2541</v>
      </c>
      <c r="D31" s="202">
        <v>2499</v>
      </c>
      <c r="E31" s="206">
        <v>2475</v>
      </c>
      <c r="F31" s="206">
        <v>1282</v>
      </c>
      <c r="G31" s="206">
        <v>2434</v>
      </c>
      <c r="H31" s="202"/>
      <c r="I31" s="202"/>
      <c r="J31" s="201"/>
      <c r="K31" s="201"/>
      <c r="L31" s="201"/>
      <c r="M31" s="208"/>
      <c r="N31" s="206"/>
      <c r="O31" s="208"/>
      <c r="P31" s="208"/>
      <c r="Q31" s="208"/>
      <c r="R31" s="202"/>
      <c r="S31" s="202"/>
      <c r="T31" s="207">
        <f t="shared" si="3"/>
        <v>11231</v>
      </c>
      <c r="U31" s="160">
        <f>SUM(C31:S31)/90</f>
        <v>124.78888888888889</v>
      </c>
      <c r="V31" s="179"/>
      <c r="W31" s="180"/>
      <c r="X31" s="180"/>
      <c r="Y31" s="180"/>
      <c r="Z31" s="96"/>
      <c r="AA31" s="96"/>
      <c r="AB31" s="96"/>
      <c r="AC31" s="96"/>
    </row>
    <row r="32" spans="1:29" ht="18.899999999999999" customHeight="1">
      <c r="A32" s="64">
        <v>4</v>
      </c>
      <c r="B32" s="119" t="s">
        <v>66</v>
      </c>
      <c r="C32" s="203">
        <v>0</v>
      </c>
      <c r="D32" s="203">
        <v>2458</v>
      </c>
      <c r="E32" s="203">
        <v>2486</v>
      </c>
      <c r="F32" s="203">
        <v>1249</v>
      </c>
      <c r="G32" s="203"/>
      <c r="H32" s="203"/>
      <c r="I32" s="203"/>
      <c r="J32" s="203"/>
      <c r="K32" s="203"/>
      <c r="L32" s="206"/>
      <c r="M32" s="206"/>
      <c r="N32" s="204"/>
      <c r="O32" s="204"/>
      <c r="P32" s="204"/>
      <c r="Q32" s="204"/>
      <c r="R32" s="204"/>
      <c r="S32" s="204"/>
      <c r="T32" s="207">
        <f t="shared" si="3"/>
        <v>6193</v>
      </c>
      <c r="U32" s="160">
        <f>SUM(C32:S32)/50</f>
        <v>123.86</v>
      </c>
      <c r="V32" s="179"/>
      <c r="W32" s="181"/>
      <c r="X32" s="181"/>
      <c r="Y32" s="181"/>
      <c r="Z32" s="96"/>
      <c r="AA32" s="96"/>
      <c r="AB32" s="96"/>
      <c r="AC32" s="96"/>
    </row>
    <row r="33" spans="1:29" ht="18.899999999999999" customHeight="1">
      <c r="A33" s="64">
        <v>5</v>
      </c>
      <c r="B33" s="119" t="s">
        <v>69</v>
      </c>
      <c r="C33" s="205">
        <v>0</v>
      </c>
      <c r="D33" s="285">
        <v>1237</v>
      </c>
      <c r="E33" s="285">
        <v>2456</v>
      </c>
      <c r="F33" s="285">
        <v>1250</v>
      </c>
      <c r="G33" s="205">
        <v>2448</v>
      </c>
      <c r="H33" s="285"/>
      <c r="I33" s="280"/>
      <c r="J33" s="285"/>
      <c r="K33" s="280"/>
      <c r="L33" s="285"/>
      <c r="M33" s="285"/>
      <c r="N33" s="285"/>
      <c r="O33" s="280"/>
      <c r="P33" s="280"/>
      <c r="Q33" s="280"/>
      <c r="R33" s="285"/>
      <c r="S33" s="285"/>
      <c r="T33" s="207">
        <f t="shared" si="3"/>
        <v>7391</v>
      </c>
      <c r="U33" s="160">
        <f>SUM(C33:S33)/60</f>
        <v>123.18333333333334</v>
      </c>
      <c r="V33" s="179"/>
      <c r="W33" s="180"/>
      <c r="X33" s="180"/>
      <c r="Y33" s="180"/>
      <c r="Z33" s="96"/>
      <c r="AA33" s="96"/>
      <c r="AB33" s="96"/>
      <c r="AC33" s="96"/>
    </row>
    <row r="34" spans="1:29" ht="18.899999999999999" customHeight="1">
      <c r="A34" s="64">
        <v>6</v>
      </c>
      <c r="B34" s="119" t="s">
        <v>57</v>
      </c>
      <c r="C34" s="203">
        <v>2400</v>
      </c>
      <c r="D34" s="204">
        <v>2479</v>
      </c>
      <c r="E34" s="204">
        <v>0</v>
      </c>
      <c r="F34" s="204">
        <v>1184</v>
      </c>
      <c r="G34" s="204">
        <v>2386</v>
      </c>
      <c r="H34" s="204"/>
      <c r="I34" s="206"/>
      <c r="J34" s="206"/>
      <c r="K34" s="206"/>
      <c r="L34" s="206"/>
      <c r="M34" s="206"/>
      <c r="N34" s="204"/>
      <c r="O34" s="204"/>
      <c r="P34" s="204"/>
      <c r="Q34" s="204"/>
      <c r="R34" s="202"/>
      <c r="S34" s="202"/>
      <c r="T34" s="207">
        <f t="shared" si="3"/>
        <v>8449</v>
      </c>
      <c r="U34" s="160">
        <f>SUM(C34:S34)/70</f>
        <v>120.7</v>
      </c>
      <c r="V34" s="179"/>
      <c r="W34" s="180"/>
      <c r="X34" s="180"/>
      <c r="Y34" s="180"/>
      <c r="Z34" s="96"/>
      <c r="AA34" s="96"/>
      <c r="AB34" s="96"/>
      <c r="AC34" s="96"/>
    </row>
    <row r="35" spans="1:29" ht="18.899999999999999" customHeight="1">
      <c r="A35" s="64">
        <v>7</v>
      </c>
      <c r="B35" s="122" t="s">
        <v>55</v>
      </c>
      <c r="C35" s="205">
        <v>2418</v>
      </c>
      <c r="D35" s="205">
        <v>2339</v>
      </c>
      <c r="E35" s="202">
        <v>2385</v>
      </c>
      <c r="F35" s="202">
        <v>1210</v>
      </c>
      <c r="G35" s="202">
        <v>2410</v>
      </c>
      <c r="H35" s="202"/>
      <c r="I35" s="202"/>
      <c r="J35" s="202"/>
      <c r="K35" s="205"/>
      <c r="L35" s="205"/>
      <c r="M35" s="205"/>
      <c r="N35" s="205"/>
      <c r="O35" s="205"/>
      <c r="P35" s="202"/>
      <c r="Q35" s="202"/>
      <c r="R35" s="202"/>
      <c r="S35" s="202"/>
      <c r="T35" s="207">
        <f t="shared" si="3"/>
        <v>10762</v>
      </c>
      <c r="U35" s="160">
        <f>SUM(C35:S35)/90</f>
        <v>119.57777777777778</v>
      </c>
      <c r="V35" s="179"/>
      <c r="W35" s="387"/>
      <c r="X35" s="387"/>
      <c r="Y35" s="387"/>
      <c r="Z35" s="96"/>
      <c r="AA35" s="96"/>
      <c r="AB35" s="96"/>
      <c r="AC35" s="96"/>
    </row>
    <row r="36" spans="1:29" ht="18.899999999999999" customHeight="1">
      <c r="A36" s="64">
        <v>8</v>
      </c>
      <c r="B36" s="119" t="s">
        <v>35</v>
      </c>
      <c r="C36" s="205">
        <v>2362</v>
      </c>
      <c r="D36" s="205">
        <v>0</v>
      </c>
      <c r="E36" s="202">
        <v>2312</v>
      </c>
      <c r="F36" s="202">
        <v>1160</v>
      </c>
      <c r="G36" s="202">
        <v>2336</v>
      </c>
      <c r="H36" s="202"/>
      <c r="I36" s="202"/>
      <c r="J36" s="201"/>
      <c r="K36" s="201"/>
      <c r="L36" s="201"/>
      <c r="M36" s="208"/>
      <c r="N36" s="208"/>
      <c r="O36" s="208"/>
      <c r="P36" s="208"/>
      <c r="Q36" s="208"/>
      <c r="R36" s="202"/>
      <c r="S36" s="202"/>
      <c r="T36" s="207">
        <f t="shared" si="3"/>
        <v>8170</v>
      </c>
      <c r="U36" s="160">
        <f>SUM(C36:S36)/70</f>
        <v>116.71428571428571</v>
      </c>
      <c r="V36" s="179"/>
      <c r="W36" s="337"/>
      <c r="X36" s="337"/>
      <c r="Y36" s="337"/>
      <c r="Z36" s="96"/>
      <c r="AA36" s="96"/>
      <c r="AB36" s="96"/>
      <c r="AC36" s="96"/>
    </row>
    <row r="37" spans="1:29" ht="18.899999999999999" customHeight="1">
      <c r="A37" s="101"/>
      <c r="B37" s="159" t="s">
        <v>88</v>
      </c>
      <c r="C37" s="354">
        <v>45540</v>
      </c>
      <c r="D37" s="200">
        <v>45554</v>
      </c>
      <c r="E37" s="200">
        <v>45568</v>
      </c>
      <c r="F37" s="200">
        <v>45582</v>
      </c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07"/>
      <c r="U37" s="160"/>
      <c r="V37" s="179"/>
      <c r="W37" s="387"/>
      <c r="X37" s="387"/>
      <c r="Y37" s="387"/>
      <c r="Z37" s="96"/>
      <c r="AA37" s="96"/>
      <c r="AB37" s="96"/>
      <c r="AC37" s="96"/>
    </row>
    <row r="38" spans="1:29" ht="18.899999999999999" customHeight="1">
      <c r="A38" s="64"/>
      <c r="B38" s="119" t="s">
        <v>96</v>
      </c>
      <c r="C38" s="205">
        <v>0</v>
      </c>
      <c r="D38" s="201">
        <v>2197</v>
      </c>
      <c r="E38" s="201">
        <v>2204</v>
      </c>
      <c r="F38" s="201">
        <v>1029</v>
      </c>
      <c r="G38" s="201">
        <v>2244</v>
      </c>
      <c r="H38" s="201"/>
      <c r="I38" s="201"/>
      <c r="J38" s="201"/>
      <c r="K38" s="205"/>
      <c r="L38" s="205"/>
      <c r="M38" s="205"/>
      <c r="N38" s="205"/>
      <c r="O38" s="205"/>
      <c r="P38" s="201"/>
      <c r="Q38" s="201"/>
      <c r="R38" s="201"/>
      <c r="S38" s="201"/>
      <c r="T38" s="207">
        <f t="shared" ref="T38" si="4">SUM(C38:S38)</f>
        <v>7674</v>
      </c>
      <c r="U38" s="160">
        <f>SUM(C38:S38)/70</f>
        <v>109.62857142857143</v>
      </c>
      <c r="V38" s="179"/>
      <c r="W38" s="337"/>
      <c r="X38" s="337"/>
      <c r="Y38" s="337"/>
      <c r="Z38" s="96"/>
      <c r="AA38" s="96"/>
      <c r="AB38" s="96"/>
      <c r="AC38" s="96"/>
    </row>
    <row r="39" spans="1:29" ht="18.899999999999999" customHeight="1">
      <c r="A39" s="83"/>
      <c r="B39" s="83"/>
      <c r="C39" s="82"/>
      <c r="D39" s="281"/>
      <c r="E39" s="281"/>
      <c r="F39" s="281"/>
      <c r="G39" s="281"/>
      <c r="H39" s="281"/>
      <c r="I39" s="282"/>
      <c r="J39" s="282"/>
      <c r="K39" s="282"/>
      <c r="L39" s="282"/>
      <c r="M39" s="282"/>
      <c r="N39" s="282"/>
      <c r="O39" s="282"/>
      <c r="P39" s="281"/>
      <c r="Q39" s="281"/>
      <c r="R39" s="282"/>
      <c r="S39" s="282"/>
      <c r="T39" s="82"/>
      <c r="U39" s="82"/>
      <c r="V39" s="179"/>
      <c r="W39" s="387"/>
      <c r="X39" s="387"/>
      <c r="Y39" s="387"/>
      <c r="Z39" s="96"/>
      <c r="AA39" s="96"/>
      <c r="AB39" s="96"/>
      <c r="AC39" s="96"/>
    </row>
    <row r="40" spans="1:29" ht="18.899999999999999" customHeight="1">
      <c r="A40" s="338"/>
      <c r="B40" s="339"/>
      <c r="C40" s="340"/>
      <c r="D40" s="340"/>
      <c r="E40" s="340"/>
      <c r="F40" s="340"/>
      <c r="G40" s="340"/>
      <c r="H40" s="340"/>
      <c r="I40" s="341"/>
      <c r="J40" s="341"/>
      <c r="K40" s="341"/>
      <c r="L40" s="341"/>
      <c r="M40" s="341"/>
      <c r="N40" s="341"/>
      <c r="O40" s="341"/>
      <c r="P40" s="340"/>
      <c r="Q40" s="340"/>
      <c r="R40" s="342"/>
      <c r="S40" s="342"/>
      <c r="T40" s="343"/>
      <c r="U40" s="344"/>
      <c r="V40" s="188"/>
      <c r="W40" s="104"/>
      <c r="X40" s="104"/>
      <c r="Y40" s="104"/>
      <c r="Z40" s="96"/>
      <c r="AA40" s="96"/>
      <c r="AB40" s="96"/>
      <c r="AC40" s="96"/>
    </row>
    <row r="41" spans="1:29" ht="18.899999999999999" customHeight="1">
      <c r="A41" s="338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88"/>
      <c r="W41" s="104"/>
      <c r="X41" s="104"/>
      <c r="Y41" s="104"/>
      <c r="Z41" s="96"/>
      <c r="AA41" s="96"/>
      <c r="AB41" s="96"/>
      <c r="AC41" s="96"/>
    </row>
    <row r="42" spans="1:29" ht="18.899999999999999" customHeight="1">
      <c r="A42" s="338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88"/>
      <c r="W42" s="104"/>
      <c r="X42" s="104"/>
      <c r="Y42" s="104"/>
      <c r="Z42" s="96"/>
      <c r="AA42" s="96"/>
      <c r="AB42" s="96"/>
      <c r="AC42" s="96"/>
    </row>
    <row r="43" spans="1:29" ht="18.600000000000001">
      <c r="A43" s="104"/>
      <c r="B43" s="96"/>
      <c r="C43" s="190"/>
      <c r="D43" s="191"/>
      <c r="E43" s="191"/>
      <c r="F43" s="191"/>
      <c r="G43" s="191"/>
      <c r="H43" s="191"/>
      <c r="I43" s="192"/>
      <c r="J43" s="192"/>
      <c r="K43" s="192"/>
      <c r="L43" s="192"/>
      <c r="M43" s="193"/>
      <c r="N43" s="194"/>
      <c r="O43" s="194"/>
      <c r="P43" s="194"/>
      <c r="Q43" s="194"/>
      <c r="R43" s="194"/>
      <c r="S43" s="194"/>
      <c r="T43" s="195"/>
      <c r="U43" s="196"/>
      <c r="V43" s="188"/>
      <c r="W43" s="104"/>
      <c r="X43" s="104"/>
      <c r="Y43" s="104"/>
      <c r="Z43" s="96"/>
      <c r="AA43" s="96"/>
      <c r="AB43" s="96"/>
      <c r="AC43" s="96"/>
    </row>
    <row r="44" spans="1:29" ht="21">
      <c r="A44" s="110"/>
      <c r="B44" s="155"/>
      <c r="C44" s="155"/>
      <c r="D44" s="111"/>
      <c r="E44" s="182"/>
      <c r="F44" s="182"/>
      <c r="G44" s="182"/>
      <c r="H44" s="182"/>
      <c r="I44" s="182"/>
      <c r="J44" s="182"/>
      <c r="K44" s="183"/>
      <c r="L44" s="183"/>
      <c r="M44" s="184"/>
      <c r="N44" s="184"/>
      <c r="O44" s="185"/>
      <c r="P44" s="186"/>
      <c r="Q44" s="186"/>
      <c r="R44" s="187"/>
      <c r="S44" s="390"/>
      <c r="T44" s="390"/>
      <c r="U44" s="166"/>
      <c r="V44" s="188"/>
      <c r="W44" s="104"/>
      <c r="X44" s="104"/>
      <c r="Y44" s="104"/>
      <c r="Z44" s="96"/>
      <c r="AA44" s="96"/>
      <c r="AB44" s="96"/>
      <c r="AC44" s="96"/>
    </row>
    <row r="45" spans="1:29" ht="18.600000000000001">
      <c r="A45" s="110"/>
      <c r="B45" s="96"/>
      <c r="C45" s="96"/>
      <c r="D45" s="96"/>
      <c r="E45" s="96"/>
      <c r="F45" s="96"/>
      <c r="G45" s="96"/>
      <c r="H45" s="96"/>
      <c r="I45" s="96"/>
      <c r="J45" s="96"/>
      <c r="K45" s="189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88"/>
      <c r="W45" s="387"/>
      <c r="X45" s="387"/>
      <c r="Y45" s="387"/>
      <c r="Z45" s="96"/>
      <c r="AA45" s="96"/>
      <c r="AB45" s="96"/>
      <c r="AC45" s="96"/>
    </row>
    <row r="46" spans="1:29" ht="18.600000000000001">
      <c r="A46" s="110"/>
      <c r="B46" s="105"/>
      <c r="C46" s="105"/>
      <c r="D46" s="111"/>
      <c r="E46" s="190"/>
      <c r="F46" s="191"/>
      <c r="G46" s="191"/>
      <c r="H46" s="191"/>
      <c r="I46" s="191"/>
      <c r="J46" s="191"/>
      <c r="K46" s="192"/>
      <c r="L46" s="192"/>
      <c r="M46" s="192"/>
      <c r="N46" s="192"/>
      <c r="O46" s="193"/>
      <c r="P46" s="194"/>
      <c r="Q46" s="194"/>
      <c r="R46" s="194"/>
      <c r="S46" s="194"/>
      <c r="T46" s="195"/>
      <c r="U46" s="196"/>
      <c r="V46" s="188"/>
      <c r="W46" s="104"/>
      <c r="X46" s="104"/>
      <c r="Y46" s="104"/>
      <c r="Z46" s="96"/>
      <c r="AA46" s="96"/>
      <c r="AB46" s="96"/>
      <c r="AC46" s="96"/>
    </row>
    <row r="47" spans="1:29" ht="18.600000000000001">
      <c r="A47" s="110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88"/>
      <c r="W47" s="104"/>
      <c r="X47" s="104"/>
      <c r="Y47" s="104"/>
      <c r="Z47" s="96"/>
      <c r="AA47" s="96"/>
      <c r="AB47" s="96"/>
      <c r="AC47" s="96"/>
    </row>
    <row r="48" spans="1:29" ht="18.600000000000001">
      <c r="A48" s="104"/>
      <c r="B48" s="105"/>
      <c r="C48" s="105"/>
      <c r="D48" s="111"/>
      <c r="E48" s="190"/>
      <c r="F48" s="191"/>
      <c r="G48" s="191"/>
      <c r="H48" s="191"/>
      <c r="I48" s="191"/>
      <c r="J48" s="191"/>
      <c r="K48" s="192"/>
      <c r="L48" s="192"/>
      <c r="M48" s="192"/>
      <c r="N48" s="192"/>
      <c r="O48" s="193"/>
      <c r="P48" s="194"/>
      <c r="Q48" s="194"/>
      <c r="R48" s="194"/>
      <c r="S48" s="194"/>
      <c r="T48" s="195"/>
      <c r="U48" s="196"/>
      <c r="V48" s="188"/>
      <c r="W48" s="387"/>
      <c r="X48" s="387"/>
      <c r="Y48" s="387"/>
      <c r="Z48" s="96"/>
      <c r="AA48" s="96"/>
      <c r="AB48" s="96"/>
      <c r="AC48" s="96"/>
    </row>
    <row r="49" spans="1:29" ht="18.600000000000001">
      <c r="A49" s="104"/>
      <c r="B49" s="105"/>
      <c r="C49" s="105"/>
      <c r="D49" s="111"/>
      <c r="E49" s="190"/>
      <c r="F49" s="191"/>
      <c r="G49" s="191"/>
      <c r="H49" s="191"/>
      <c r="I49" s="191"/>
      <c r="J49" s="191"/>
      <c r="K49" s="192"/>
      <c r="L49" s="192"/>
      <c r="M49" s="192"/>
      <c r="N49" s="192"/>
      <c r="O49" s="193"/>
      <c r="P49" s="194"/>
      <c r="Q49" s="194"/>
      <c r="R49" s="194"/>
      <c r="S49" s="194"/>
      <c r="T49" s="195"/>
      <c r="U49" s="196"/>
      <c r="V49" s="188"/>
      <c r="W49" s="180"/>
      <c r="X49" s="180"/>
      <c r="Y49" s="180"/>
      <c r="Z49" s="96"/>
      <c r="AA49" s="96"/>
      <c r="AB49" s="96"/>
      <c r="AC49" s="96"/>
    </row>
    <row r="50" spans="1:29" ht="18.600000000000001">
      <c r="A50" s="104"/>
      <c r="B50" s="105"/>
      <c r="C50" s="105"/>
      <c r="D50" s="111"/>
      <c r="E50" s="190"/>
      <c r="F50" s="191"/>
      <c r="G50" s="191"/>
      <c r="H50" s="191"/>
      <c r="I50" s="191"/>
      <c r="J50" s="191"/>
      <c r="K50" s="192"/>
      <c r="L50" s="192"/>
      <c r="M50" s="192"/>
      <c r="N50" s="192"/>
      <c r="O50" s="193"/>
      <c r="P50" s="194"/>
      <c r="Q50" s="194"/>
      <c r="R50" s="194"/>
      <c r="S50" s="194"/>
      <c r="T50" s="195"/>
      <c r="U50" s="196"/>
      <c r="V50" s="188"/>
      <c r="W50" s="96"/>
      <c r="X50" s="96"/>
      <c r="Y50" s="96"/>
      <c r="Z50" s="96"/>
      <c r="AA50" s="96"/>
      <c r="AB50" s="96"/>
      <c r="AC50" s="96"/>
    </row>
    <row r="51" spans="1:29" ht="18.600000000000001">
      <c r="A51" s="104"/>
      <c r="B51" s="105"/>
      <c r="C51" s="105"/>
      <c r="D51" s="111"/>
      <c r="E51" s="190"/>
      <c r="F51" s="191"/>
      <c r="G51" s="191"/>
      <c r="H51" s="191"/>
      <c r="I51" s="191"/>
      <c r="J51" s="191"/>
      <c r="K51" s="192"/>
      <c r="L51" s="192"/>
      <c r="M51" s="192"/>
      <c r="N51" s="192"/>
      <c r="O51" s="193"/>
      <c r="P51" s="194"/>
      <c r="Q51" s="194"/>
      <c r="R51" s="194"/>
      <c r="S51" s="194"/>
      <c r="T51" s="195"/>
      <c r="U51" s="196"/>
      <c r="V51" s="188"/>
      <c r="W51" s="96"/>
      <c r="X51" s="96"/>
      <c r="Y51" s="96"/>
      <c r="Z51" s="96"/>
      <c r="AA51" s="96"/>
      <c r="AB51" s="96"/>
      <c r="AC51" s="96"/>
    </row>
    <row r="52" spans="1:29" ht="18.600000000000001">
      <c r="A52" s="104"/>
      <c r="B52" s="105"/>
      <c r="C52" s="105"/>
      <c r="D52" s="111"/>
      <c r="E52" s="190"/>
      <c r="F52" s="191"/>
      <c r="G52" s="191"/>
      <c r="H52" s="191"/>
      <c r="I52" s="191"/>
      <c r="J52" s="191"/>
      <c r="K52" s="192"/>
      <c r="L52" s="192"/>
      <c r="M52" s="192"/>
      <c r="N52" s="192"/>
      <c r="O52" s="193"/>
      <c r="P52" s="194"/>
      <c r="Q52" s="194"/>
      <c r="R52" s="194"/>
      <c r="S52" s="194"/>
      <c r="T52" s="195"/>
      <c r="U52" s="196"/>
      <c r="V52" s="197"/>
      <c r="W52" s="96"/>
      <c r="X52" s="96"/>
      <c r="Y52" s="96"/>
      <c r="Z52" s="96"/>
      <c r="AA52" s="96"/>
      <c r="AB52" s="96"/>
      <c r="AC52" s="96"/>
    </row>
    <row r="53" spans="1:29" ht="2.25" customHeight="1">
      <c r="A53" s="104"/>
      <c r="B53" s="111"/>
      <c r="C53" s="111"/>
      <c r="D53" s="111"/>
      <c r="E53" s="191"/>
      <c r="F53" s="191"/>
      <c r="G53" s="191"/>
      <c r="H53" s="191"/>
      <c r="I53" s="191"/>
      <c r="J53" s="192"/>
      <c r="K53" s="192"/>
      <c r="L53" s="192"/>
      <c r="M53" s="192"/>
      <c r="N53" s="192"/>
      <c r="O53" s="194"/>
      <c r="P53" s="194"/>
      <c r="Q53" s="194"/>
      <c r="R53" s="194"/>
      <c r="S53" s="196"/>
      <c r="T53" s="195"/>
      <c r="U53" s="196"/>
      <c r="V53" s="197"/>
      <c r="W53" s="96"/>
      <c r="X53" s="96"/>
      <c r="Y53" s="96"/>
      <c r="Z53" s="96"/>
      <c r="AA53" s="96"/>
      <c r="AB53" s="96"/>
      <c r="AC53" s="96"/>
    </row>
    <row r="54" spans="1:29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198"/>
      <c r="W54" s="96"/>
      <c r="X54" s="96"/>
      <c r="Y54" s="96"/>
      <c r="Z54" s="96"/>
      <c r="AA54" s="96"/>
      <c r="AB54" s="96"/>
      <c r="AC54" s="96"/>
    </row>
    <row r="55" spans="1:2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</row>
    <row r="56" spans="1:2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</row>
    <row r="57" spans="1:2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</row>
    <row r="58" spans="1:2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</row>
    <row r="59" spans="1:29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</row>
    <row r="60" spans="1:29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</row>
    <row r="61" spans="1:29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</row>
    <row r="62" spans="1:2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</row>
    <row r="63" spans="1:2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</row>
    <row r="64" spans="1:29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</row>
    <row r="65" spans="1:2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</row>
    <row r="66" spans="1:2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</row>
    <row r="67" spans="1:2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</row>
    <row r="68" spans="1:29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29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29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29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29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29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29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29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29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29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29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29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29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</sheetData>
  <sortState xmlns:xlrd2="http://schemas.microsoft.com/office/spreadsheetml/2017/richdata2" ref="B29:U36">
    <sortCondition descending="1" ref="U29:U36"/>
  </sortState>
  <mergeCells count="11">
    <mergeCell ref="W35:Y35"/>
    <mergeCell ref="W45:Y45"/>
    <mergeCell ref="W48:Y48"/>
    <mergeCell ref="C1:D1"/>
    <mergeCell ref="W39:Y39"/>
    <mergeCell ref="S44:T44"/>
    <mergeCell ref="C12:D12"/>
    <mergeCell ref="C27:D27"/>
    <mergeCell ref="W37:Y37"/>
    <mergeCell ref="W21:Y21"/>
    <mergeCell ref="W25:Y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6"/>
  <sheetViews>
    <sheetView workbookViewId="0">
      <selection activeCell="K10" sqref="K10"/>
    </sheetView>
  </sheetViews>
  <sheetFormatPr defaultColWidth="9.109375" defaultRowHeight="14.4"/>
  <cols>
    <col min="1" max="1" width="5.77734375" style="97" customWidth="1"/>
    <col min="2" max="2" width="25.21875" style="97" customWidth="1"/>
    <col min="3" max="4" width="16" style="97" customWidth="1"/>
    <col min="5" max="5" width="15.88671875" style="97" customWidth="1"/>
    <col min="6" max="6" width="18.21875" style="97" customWidth="1"/>
    <col min="7" max="7" width="5.77734375" style="97" customWidth="1"/>
    <col min="8" max="16384" width="9.109375" style="97"/>
  </cols>
  <sheetData>
    <row r="1" spans="1:18">
      <c r="A1" s="101"/>
      <c r="B1" s="101"/>
      <c r="C1" s="101"/>
      <c r="D1" s="101"/>
      <c r="E1" s="101"/>
      <c r="F1" s="101"/>
      <c r="G1" s="101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30">
      <c r="A2" s="83"/>
      <c r="B2" s="395" t="s">
        <v>17</v>
      </c>
      <c r="C2" s="396"/>
      <c r="D2" s="396"/>
      <c r="E2" s="396"/>
      <c r="F2" s="396"/>
      <c r="G2" s="83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ht="18.600000000000001">
      <c r="A3" s="83"/>
      <c r="B3" s="223"/>
      <c r="C3" s="285" t="s">
        <v>18</v>
      </c>
      <c r="D3" s="285" t="s">
        <v>18</v>
      </c>
      <c r="E3" s="285" t="s">
        <v>18</v>
      </c>
      <c r="F3" s="285" t="s">
        <v>18</v>
      </c>
      <c r="G3" s="20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</row>
    <row r="4" spans="1:18" ht="18.600000000000001">
      <c r="A4" s="83"/>
      <c r="B4" s="223"/>
      <c r="C4" s="305">
        <f>SUM(C6:C36)</f>
        <v>28</v>
      </c>
      <c r="D4" s="305">
        <f>SUM(D6:D36)</f>
        <v>7</v>
      </c>
      <c r="E4" s="305">
        <f>SUM(E6:E36)</f>
        <v>260</v>
      </c>
      <c r="F4" s="305">
        <f>SUM(F6:F36)</f>
        <v>1276</v>
      </c>
      <c r="G4" s="209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</row>
    <row r="5" spans="1:18" ht="21">
      <c r="A5" s="210" t="s">
        <v>19</v>
      </c>
      <c r="B5" s="327" t="s">
        <v>20</v>
      </c>
      <c r="C5" s="278" t="s">
        <v>36</v>
      </c>
      <c r="D5" s="278" t="s">
        <v>38</v>
      </c>
      <c r="E5" s="278" t="s">
        <v>37</v>
      </c>
      <c r="F5" s="278" t="s">
        <v>39</v>
      </c>
      <c r="G5" s="83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1:18" ht="18.899999999999999" customHeight="1">
      <c r="A6" s="211">
        <v>1</v>
      </c>
      <c r="B6" s="328" t="s">
        <v>44</v>
      </c>
      <c r="C6" s="94">
        <v>9</v>
      </c>
      <c r="D6" s="94">
        <v>0</v>
      </c>
      <c r="E6" s="94">
        <v>23</v>
      </c>
      <c r="F6" s="276">
        <v>65</v>
      </c>
      <c r="G6" s="212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</row>
    <row r="7" spans="1:18" ht="18.899999999999999" customHeight="1">
      <c r="A7" s="211">
        <v>2</v>
      </c>
      <c r="B7" s="321" t="s">
        <v>25</v>
      </c>
      <c r="C7" s="94">
        <v>6</v>
      </c>
      <c r="D7" s="94">
        <v>1</v>
      </c>
      <c r="E7" s="94">
        <v>50</v>
      </c>
      <c r="F7" s="276">
        <v>78</v>
      </c>
      <c r="G7" s="212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</row>
    <row r="8" spans="1:18" ht="18.899999999999999" customHeight="1">
      <c r="A8" s="211">
        <v>3</v>
      </c>
      <c r="B8" s="321" t="s">
        <v>33</v>
      </c>
      <c r="C8" s="94">
        <v>5</v>
      </c>
      <c r="D8" s="94">
        <v>0</v>
      </c>
      <c r="E8" s="94">
        <v>25</v>
      </c>
      <c r="F8" s="276">
        <v>80</v>
      </c>
      <c r="G8" s="212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8.899999999999999" customHeight="1">
      <c r="A9" s="211">
        <v>4</v>
      </c>
      <c r="B9" s="321" t="s">
        <v>43</v>
      </c>
      <c r="C9" s="94">
        <v>4</v>
      </c>
      <c r="D9" s="94">
        <v>1</v>
      </c>
      <c r="E9" s="94">
        <v>32</v>
      </c>
      <c r="F9" s="276">
        <v>87</v>
      </c>
      <c r="G9" s="212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ht="18.899999999999999" customHeight="1">
      <c r="A10" s="211">
        <v>5</v>
      </c>
      <c r="B10" s="321" t="s">
        <v>48</v>
      </c>
      <c r="C10" s="94">
        <v>1</v>
      </c>
      <c r="D10" s="94">
        <v>3</v>
      </c>
      <c r="E10" s="94">
        <v>20</v>
      </c>
      <c r="F10" s="276">
        <v>85</v>
      </c>
      <c r="G10" s="212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8" ht="18.899999999999999" customHeight="1">
      <c r="A11" s="211">
        <v>6</v>
      </c>
      <c r="B11" s="321" t="s">
        <v>54</v>
      </c>
      <c r="C11" s="303">
        <v>1</v>
      </c>
      <c r="D11" s="94">
        <v>1</v>
      </c>
      <c r="E11" s="94">
        <v>10</v>
      </c>
      <c r="F11" s="276">
        <v>59</v>
      </c>
      <c r="G11" s="212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</row>
    <row r="12" spans="1:18" ht="18.899999999999999" customHeight="1">
      <c r="A12" s="211">
        <v>7</v>
      </c>
      <c r="B12" s="321" t="s">
        <v>23</v>
      </c>
      <c r="C12" s="94">
        <v>1</v>
      </c>
      <c r="D12" s="94">
        <v>0</v>
      </c>
      <c r="E12" s="94">
        <v>15</v>
      </c>
      <c r="F12" s="276">
        <v>56</v>
      </c>
      <c r="G12" s="212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</row>
    <row r="13" spans="1:18" ht="18.899999999999999" customHeight="1">
      <c r="A13" s="211">
        <v>8</v>
      </c>
      <c r="B13" s="321" t="s">
        <v>22</v>
      </c>
      <c r="C13" s="94">
        <v>1</v>
      </c>
      <c r="D13" s="94">
        <v>0</v>
      </c>
      <c r="E13" s="94">
        <v>14</v>
      </c>
      <c r="F13" s="276">
        <v>72</v>
      </c>
      <c r="G13" s="212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</row>
    <row r="14" spans="1:18" ht="18.899999999999999" customHeight="1">
      <c r="A14" s="211">
        <v>9</v>
      </c>
      <c r="B14" s="321" t="s">
        <v>24</v>
      </c>
      <c r="C14" s="94">
        <v>0</v>
      </c>
      <c r="D14" s="94">
        <v>1</v>
      </c>
      <c r="E14" s="94">
        <v>0</v>
      </c>
      <c r="F14" s="276">
        <v>59</v>
      </c>
      <c r="G14" s="212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</row>
    <row r="15" spans="1:18" ht="18.899999999999999" customHeight="1">
      <c r="A15" s="211">
        <v>10</v>
      </c>
      <c r="B15" s="321" t="s">
        <v>60</v>
      </c>
      <c r="C15" s="94">
        <v>0</v>
      </c>
      <c r="D15" s="94">
        <v>0</v>
      </c>
      <c r="E15" s="94">
        <v>21</v>
      </c>
      <c r="F15" s="276">
        <v>71</v>
      </c>
      <c r="G15" s="212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</row>
    <row r="16" spans="1:18" ht="18.899999999999999" customHeight="1">
      <c r="A16" s="211">
        <v>11</v>
      </c>
      <c r="B16" s="321" t="s">
        <v>34</v>
      </c>
      <c r="C16" s="94">
        <v>0</v>
      </c>
      <c r="D16" s="94">
        <v>0</v>
      </c>
      <c r="E16" s="94">
        <v>11</v>
      </c>
      <c r="F16" s="276">
        <v>63</v>
      </c>
      <c r="G16" s="212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</row>
    <row r="17" spans="1:18" ht="18.899999999999999" customHeight="1">
      <c r="A17" s="211">
        <v>12</v>
      </c>
      <c r="B17" s="321" t="s">
        <v>85</v>
      </c>
      <c r="C17" s="94">
        <v>0</v>
      </c>
      <c r="D17" s="94">
        <v>0</v>
      </c>
      <c r="E17" s="94">
        <v>9</v>
      </c>
      <c r="F17" s="276">
        <v>64</v>
      </c>
      <c r="G17" s="212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1:18" ht="18.899999999999999" customHeight="1">
      <c r="A18" s="211">
        <v>13</v>
      </c>
      <c r="B18" s="321" t="s">
        <v>27</v>
      </c>
      <c r="C18" s="94">
        <v>0</v>
      </c>
      <c r="D18" s="94">
        <v>0</v>
      </c>
      <c r="E18" s="94">
        <v>8</v>
      </c>
      <c r="F18" s="276">
        <v>65</v>
      </c>
      <c r="G18" s="212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1:18" ht="18.899999999999999" customHeight="1">
      <c r="A19" s="211">
        <v>14</v>
      </c>
      <c r="B19" s="321" t="s">
        <v>73</v>
      </c>
      <c r="C19" s="94">
        <v>0</v>
      </c>
      <c r="D19" s="94">
        <v>0</v>
      </c>
      <c r="E19" s="94">
        <v>6</v>
      </c>
      <c r="F19" s="276">
        <v>51</v>
      </c>
      <c r="G19" s="212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1:18" ht="18.899999999999999" customHeight="1">
      <c r="A20" s="211">
        <v>15</v>
      </c>
      <c r="B20" s="321" t="s">
        <v>12</v>
      </c>
      <c r="C20" s="94">
        <v>0</v>
      </c>
      <c r="D20" s="94">
        <v>0</v>
      </c>
      <c r="E20" s="94">
        <v>4</v>
      </c>
      <c r="F20" s="276">
        <v>58</v>
      </c>
      <c r="G20" s="212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1:18" ht="18.899999999999999" customHeight="1">
      <c r="A21" s="211">
        <v>16</v>
      </c>
      <c r="B21" s="321" t="s">
        <v>3</v>
      </c>
      <c r="C21" s="94">
        <v>0</v>
      </c>
      <c r="D21" s="94">
        <v>0</v>
      </c>
      <c r="E21" s="94">
        <v>4</v>
      </c>
      <c r="F21" s="276">
        <v>39</v>
      </c>
      <c r="G21" s="212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1:18" ht="18.899999999999999" customHeight="1">
      <c r="A22" s="211">
        <v>17</v>
      </c>
      <c r="B22" s="321" t="s">
        <v>32</v>
      </c>
      <c r="C22" s="94">
        <v>0</v>
      </c>
      <c r="D22" s="94">
        <v>0</v>
      </c>
      <c r="E22" s="94">
        <v>3</v>
      </c>
      <c r="F22" s="276">
        <v>44</v>
      </c>
      <c r="G22" s="212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1:18" ht="18.899999999999999" customHeight="1">
      <c r="A23" s="211">
        <v>18</v>
      </c>
      <c r="B23" s="321" t="s">
        <v>49</v>
      </c>
      <c r="C23" s="94">
        <v>0</v>
      </c>
      <c r="D23" s="94">
        <v>0</v>
      </c>
      <c r="E23" s="94">
        <v>2</v>
      </c>
      <c r="F23" s="276">
        <v>36</v>
      </c>
      <c r="G23" s="212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1:18" ht="18.899999999999999" customHeight="1">
      <c r="A24" s="211">
        <v>19</v>
      </c>
      <c r="B24" s="321" t="s">
        <v>2</v>
      </c>
      <c r="C24" s="94">
        <v>0</v>
      </c>
      <c r="D24" s="94">
        <v>0</v>
      </c>
      <c r="E24" s="94">
        <v>1</v>
      </c>
      <c r="F24" s="276">
        <v>37</v>
      </c>
      <c r="G24" s="212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1:18" ht="18.899999999999999" customHeight="1">
      <c r="A25" s="211">
        <v>20</v>
      </c>
      <c r="B25" s="321" t="s">
        <v>47</v>
      </c>
      <c r="C25" s="94">
        <v>0</v>
      </c>
      <c r="D25" s="94">
        <v>0</v>
      </c>
      <c r="E25" s="94">
        <v>1</v>
      </c>
      <c r="F25" s="276">
        <v>17</v>
      </c>
      <c r="G25" s="212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</row>
    <row r="26" spans="1:18" ht="18.899999999999999" customHeight="1">
      <c r="A26" s="211">
        <v>21</v>
      </c>
      <c r="B26" s="330" t="s">
        <v>89</v>
      </c>
      <c r="C26" s="303">
        <v>0</v>
      </c>
      <c r="D26" s="94">
        <v>0</v>
      </c>
      <c r="E26" s="94">
        <v>1</v>
      </c>
      <c r="F26" s="276">
        <v>13</v>
      </c>
      <c r="G26" s="212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</row>
    <row r="27" spans="1:18" ht="18.899999999999999" customHeight="1">
      <c r="A27" s="211">
        <v>22</v>
      </c>
      <c r="B27" s="321" t="s">
        <v>26</v>
      </c>
      <c r="C27" s="94">
        <v>0</v>
      </c>
      <c r="D27" s="94">
        <v>0</v>
      </c>
      <c r="E27" s="94">
        <v>0</v>
      </c>
      <c r="F27" s="276">
        <v>31</v>
      </c>
      <c r="G27" s="212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</row>
    <row r="28" spans="1:18" ht="18.899999999999999" customHeight="1">
      <c r="A28" s="211">
        <v>23</v>
      </c>
      <c r="B28" s="321" t="s">
        <v>30</v>
      </c>
      <c r="C28" s="94">
        <v>0</v>
      </c>
      <c r="D28" s="94">
        <v>0</v>
      </c>
      <c r="E28" s="94">
        <v>0</v>
      </c>
      <c r="F28" s="276">
        <v>14</v>
      </c>
      <c r="G28" s="212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</row>
    <row r="29" spans="1:18" ht="18.899999999999999" customHeight="1">
      <c r="A29" s="211">
        <v>24</v>
      </c>
      <c r="B29" s="321" t="s">
        <v>29</v>
      </c>
      <c r="C29" s="94">
        <v>0</v>
      </c>
      <c r="D29" s="94">
        <v>0</v>
      </c>
      <c r="E29" s="94">
        <v>0</v>
      </c>
      <c r="F29" s="276">
        <v>9</v>
      </c>
      <c r="G29" s="212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</row>
    <row r="30" spans="1:18" ht="18.899999999999999" customHeight="1">
      <c r="A30" s="211">
        <v>25</v>
      </c>
      <c r="B30" s="321" t="s">
        <v>70</v>
      </c>
      <c r="C30" s="94">
        <v>0</v>
      </c>
      <c r="D30" s="94">
        <v>0</v>
      </c>
      <c r="E30" s="94">
        <v>0</v>
      </c>
      <c r="F30" s="276">
        <v>6</v>
      </c>
      <c r="G30" s="212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</row>
    <row r="31" spans="1:18" ht="18.899999999999999" customHeight="1">
      <c r="A31" s="211">
        <v>26</v>
      </c>
      <c r="B31" s="321" t="s">
        <v>57</v>
      </c>
      <c r="C31" s="94">
        <v>0</v>
      </c>
      <c r="D31" s="94">
        <v>0</v>
      </c>
      <c r="E31" s="304">
        <v>0</v>
      </c>
      <c r="F31" s="276">
        <v>5</v>
      </c>
      <c r="G31" s="212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ht="18.899999999999999" customHeight="1">
      <c r="A32" s="211">
        <v>27</v>
      </c>
      <c r="B32" s="321" t="s">
        <v>31</v>
      </c>
      <c r="C32" s="94">
        <v>0</v>
      </c>
      <c r="D32" s="94">
        <v>0</v>
      </c>
      <c r="E32" s="94">
        <v>0</v>
      </c>
      <c r="F32" s="276">
        <v>4</v>
      </c>
      <c r="G32" s="212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</row>
    <row r="33" spans="1:18" ht="18.899999999999999" customHeight="1">
      <c r="A33" s="211">
        <v>28</v>
      </c>
      <c r="B33" s="321" t="s">
        <v>71</v>
      </c>
      <c r="C33" s="94">
        <v>0</v>
      </c>
      <c r="D33" s="94">
        <v>0</v>
      </c>
      <c r="E33" s="94">
        <v>0</v>
      </c>
      <c r="F33" s="276">
        <v>3</v>
      </c>
      <c r="G33" s="212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</row>
    <row r="34" spans="1:18" ht="18.899999999999999" customHeight="1">
      <c r="A34" s="211">
        <v>29</v>
      </c>
      <c r="B34" s="321" t="s">
        <v>55</v>
      </c>
      <c r="C34" s="94">
        <v>0</v>
      </c>
      <c r="D34" s="94">
        <v>0</v>
      </c>
      <c r="E34" s="94">
        <v>0</v>
      </c>
      <c r="F34" s="276">
        <v>3</v>
      </c>
      <c r="G34" s="212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1:18" ht="18.899999999999999" customHeight="1">
      <c r="A35" s="211">
        <v>30</v>
      </c>
      <c r="B35" s="321" t="s">
        <v>35</v>
      </c>
      <c r="C35" s="94">
        <v>0</v>
      </c>
      <c r="D35" s="94">
        <v>0</v>
      </c>
      <c r="E35" s="94">
        <v>0</v>
      </c>
      <c r="F35" s="276">
        <v>2</v>
      </c>
      <c r="G35" s="212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</row>
    <row r="36" spans="1:18" ht="18.899999999999999" customHeight="1">
      <c r="A36" s="211">
        <v>31</v>
      </c>
      <c r="B36" s="321" t="s">
        <v>97</v>
      </c>
      <c r="C36" s="283">
        <v>0</v>
      </c>
      <c r="D36" s="283">
        <v>0</v>
      </c>
      <c r="E36" s="283">
        <v>0</v>
      </c>
      <c r="F36" s="284">
        <v>0</v>
      </c>
      <c r="G36" s="212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</row>
    <row r="37" spans="1:18" ht="18.600000000000001">
      <c r="A37" s="213"/>
      <c r="B37" s="331"/>
      <c r="C37" s="272"/>
      <c r="D37" s="273"/>
      <c r="E37" s="274"/>
      <c r="F37" s="275"/>
      <c r="G37" s="212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</row>
    <row r="38" spans="1:18" ht="18.600000000000001">
      <c r="A38" s="214"/>
      <c r="B38" s="329"/>
      <c r="C38" s="268"/>
      <c r="D38" s="269"/>
      <c r="E38" s="270"/>
      <c r="F38" s="271"/>
      <c r="G38" s="180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</row>
    <row r="39" spans="1:18" ht="18.600000000000001">
      <c r="A39" s="214"/>
      <c r="B39" s="329"/>
      <c r="C39" s="268"/>
      <c r="D39" s="269"/>
      <c r="E39" s="270"/>
      <c r="F39" s="271"/>
      <c r="G39" s="180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</row>
    <row r="40" spans="1:18" ht="18.600000000000001">
      <c r="A40" s="214"/>
      <c r="B40" s="329"/>
      <c r="C40" s="268"/>
      <c r="D40" s="269"/>
      <c r="E40" s="270"/>
      <c r="F40" s="271"/>
      <c r="G40" s="180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</row>
    <row r="41" spans="1:18" ht="18.600000000000001">
      <c r="A41" s="214"/>
      <c r="B41" s="329"/>
      <c r="C41" s="277"/>
      <c r="D41" s="269"/>
      <c r="E41" s="270"/>
      <c r="F41" s="271"/>
      <c r="G41" s="180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</row>
    <row r="42" spans="1:18" ht="18.600000000000001">
      <c r="A42" s="215"/>
      <c r="B42" s="329"/>
      <c r="C42" s="216"/>
      <c r="D42" s="180"/>
      <c r="E42" s="217"/>
      <c r="F42" s="96"/>
      <c r="G42" s="180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</row>
    <row r="43" spans="1:18" ht="18.600000000000001">
      <c r="A43" s="215"/>
      <c r="B43" s="329"/>
      <c r="C43" s="216"/>
      <c r="D43" s="180"/>
      <c r="E43" s="217"/>
      <c r="F43" s="96"/>
      <c r="G43" s="180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</row>
    <row r="44" spans="1:18" ht="18.600000000000001">
      <c r="A44" s="215"/>
      <c r="B44" s="329"/>
      <c r="C44" s="216"/>
      <c r="D44" s="180"/>
      <c r="E44" s="217"/>
      <c r="F44" s="96"/>
      <c r="G44" s="180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  <row r="45" spans="1:18" ht="18.600000000000001">
      <c r="A45" s="215"/>
      <c r="B45" s="329"/>
      <c r="C45" s="218"/>
      <c r="D45" s="180"/>
      <c r="E45" s="217"/>
      <c r="F45" s="96"/>
      <c r="G45" s="180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</row>
    <row r="46" spans="1:18" ht="18.600000000000001">
      <c r="A46" s="215"/>
      <c r="B46" s="332"/>
      <c r="C46" s="216"/>
      <c r="D46" s="219"/>
      <c r="E46" s="217"/>
      <c r="F46" s="96"/>
      <c r="G46" s="180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</row>
    <row r="47" spans="1:18" ht="18.600000000000001">
      <c r="A47" s="215"/>
      <c r="B47" s="332"/>
      <c r="C47" s="220"/>
      <c r="D47" s="180"/>
      <c r="E47" s="217"/>
      <c r="F47" s="96"/>
      <c r="G47" s="180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</row>
    <row r="48" spans="1:18">
      <c r="A48" s="394"/>
      <c r="B48" s="394"/>
      <c r="C48" s="394"/>
      <c r="D48" s="394"/>
      <c r="E48" s="394"/>
      <c r="F48" s="394"/>
      <c r="G48" s="394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</row>
    <row r="49" spans="1:18" ht="21">
      <c r="A49" s="96"/>
      <c r="B49" s="96"/>
      <c r="C49" s="96"/>
      <c r="D49" s="222"/>
      <c r="E49" s="221"/>
      <c r="F49" s="96"/>
      <c r="G49" s="222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</row>
    <row r="50" spans="1:1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  <row r="51" spans="1:18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</row>
    <row r="52" spans="1:18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</row>
    <row r="53" spans="1:18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</row>
    <row r="54" spans="1:18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</row>
    <row r="55" spans="1:18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</row>
    <row r="56" spans="1:18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</row>
    <row r="57" spans="1:18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</row>
    <row r="58" spans="1:18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</row>
    <row r="59" spans="1:18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</row>
    <row r="60" spans="1:18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</row>
    <row r="61" spans="1:18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</row>
    <row r="62" spans="1:18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</row>
    <row r="63" spans="1:18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</row>
    <row r="64" spans="1:18">
      <c r="A64" s="96"/>
      <c r="B64" s="96"/>
      <c r="C64" s="96"/>
      <c r="D64" s="96"/>
      <c r="E64" s="96"/>
      <c r="F64" s="96"/>
      <c r="G64" s="96"/>
      <c r="H64" s="96"/>
    </row>
    <row r="65" spans="1:8">
      <c r="A65" s="96"/>
      <c r="B65" s="96"/>
      <c r="C65" s="96"/>
      <c r="D65" s="96"/>
      <c r="E65" s="96"/>
      <c r="F65" s="96"/>
      <c r="G65" s="96"/>
      <c r="H65" s="96"/>
    </row>
    <row r="66" spans="1:8">
      <c r="A66" s="96"/>
      <c r="B66" s="96"/>
      <c r="C66" s="96"/>
      <c r="D66" s="96"/>
      <c r="E66" s="96"/>
      <c r="F66" s="96"/>
      <c r="G66" s="96"/>
      <c r="H66" s="96"/>
    </row>
  </sheetData>
  <sortState xmlns:xlrd2="http://schemas.microsoft.com/office/spreadsheetml/2017/richdata2" ref="B16:F17">
    <sortCondition descending="1" ref="E16:E17"/>
  </sortState>
  <mergeCells count="2">
    <mergeCell ref="A48:G48"/>
    <mergeCell ref="B2:F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71"/>
  <sheetViews>
    <sheetView workbookViewId="0">
      <selection activeCell="Z9" sqref="Z9"/>
    </sheetView>
  </sheetViews>
  <sheetFormatPr defaultRowHeight="14.4"/>
  <cols>
    <col min="1" max="1" width="4.6640625" customWidth="1"/>
    <col min="2" max="2" width="5.109375" customWidth="1"/>
    <col min="3" max="3" width="29.109375" customWidth="1"/>
    <col min="4" max="4" width="16.88671875" customWidth="1"/>
    <col min="6" max="6" width="10" customWidth="1"/>
    <col min="7" max="19" width="5.6640625" customWidth="1"/>
    <col min="20" max="20" width="7.5546875" customWidth="1"/>
    <col min="21" max="24" width="5.6640625" customWidth="1"/>
  </cols>
  <sheetData>
    <row r="1" spans="1:33" ht="25.2">
      <c r="A1" s="23"/>
      <c r="B1" s="83"/>
      <c r="C1" s="85"/>
      <c r="D1" s="235" t="s">
        <v>21</v>
      </c>
      <c r="E1" s="236" t="s">
        <v>51</v>
      </c>
      <c r="F1" s="236" t="s">
        <v>52</v>
      </c>
      <c r="G1" s="237">
        <v>1</v>
      </c>
      <c r="H1" s="237">
        <v>2</v>
      </c>
      <c r="I1" s="237">
        <v>3</v>
      </c>
      <c r="J1" s="237">
        <v>4</v>
      </c>
      <c r="K1" s="237">
        <v>5</v>
      </c>
      <c r="L1" s="238"/>
      <c r="M1" s="237">
        <v>6</v>
      </c>
      <c r="N1" s="237">
        <v>7</v>
      </c>
      <c r="O1" s="237">
        <v>8</v>
      </c>
      <c r="P1" s="237">
        <v>9</v>
      </c>
      <c r="Q1" s="239">
        <v>10</v>
      </c>
      <c r="R1" s="86"/>
      <c r="S1" s="15"/>
      <c r="T1" s="32"/>
      <c r="U1" s="32"/>
      <c r="V1" s="32"/>
      <c r="W1" s="32"/>
      <c r="X1" s="33"/>
      <c r="Y1" s="23"/>
      <c r="Z1" s="23"/>
      <c r="AA1" s="23"/>
      <c r="AB1" s="23"/>
      <c r="AC1" s="23"/>
      <c r="AD1" s="23"/>
      <c r="AE1" s="23"/>
      <c r="AF1" s="23"/>
      <c r="AG1" s="23"/>
    </row>
    <row r="2" spans="1:33" ht="18.600000000000001" customHeight="1">
      <c r="A2" s="23"/>
      <c r="B2" s="51">
        <v>1</v>
      </c>
      <c r="C2" s="240" t="s">
        <v>25</v>
      </c>
      <c r="D2" s="241">
        <v>45295</v>
      </c>
      <c r="E2" s="242">
        <v>2024</v>
      </c>
      <c r="F2" s="243">
        <f t="shared" ref="F2:F33" si="0">SUM(L2+R2)</f>
        <v>1498</v>
      </c>
      <c r="G2" s="244">
        <v>152</v>
      </c>
      <c r="H2" s="244">
        <v>148</v>
      </c>
      <c r="I2" s="244">
        <v>152</v>
      </c>
      <c r="J2" s="244">
        <v>148</v>
      </c>
      <c r="K2" s="244">
        <v>148</v>
      </c>
      <c r="L2" s="243">
        <f t="shared" ref="L2:L33" si="1">SUM(G2:K2)</f>
        <v>748</v>
      </c>
      <c r="M2" s="244">
        <v>152</v>
      </c>
      <c r="N2" s="244">
        <v>150</v>
      </c>
      <c r="O2" s="244">
        <v>152</v>
      </c>
      <c r="P2" s="244">
        <v>148</v>
      </c>
      <c r="Q2" s="244">
        <v>148</v>
      </c>
      <c r="R2" s="245">
        <f t="shared" ref="R2:R33" si="2">SUM(M2:Q2)</f>
        <v>750</v>
      </c>
      <c r="S2" s="13"/>
      <c r="T2" s="34"/>
      <c r="U2" s="34"/>
      <c r="V2" s="34"/>
      <c r="W2" s="34"/>
      <c r="X2" s="35"/>
      <c r="Y2" s="23"/>
      <c r="Z2" s="23"/>
      <c r="AA2" s="23"/>
      <c r="AB2" s="23"/>
      <c r="AC2" s="23"/>
      <c r="AD2" s="23"/>
      <c r="AE2" s="23"/>
      <c r="AF2" s="23"/>
      <c r="AG2" s="23"/>
    </row>
    <row r="3" spans="1:33" ht="18.600000000000001" customHeight="1">
      <c r="A3" s="23"/>
      <c r="B3" s="68">
        <v>2</v>
      </c>
      <c r="C3" s="246" t="s">
        <v>44</v>
      </c>
      <c r="D3" s="87">
        <v>45596</v>
      </c>
      <c r="E3" s="88">
        <v>2024</v>
      </c>
      <c r="F3" s="60">
        <f t="shared" si="0"/>
        <v>1484</v>
      </c>
      <c r="G3" s="62">
        <v>152</v>
      </c>
      <c r="H3" s="62">
        <v>152</v>
      </c>
      <c r="I3" s="62">
        <v>148</v>
      </c>
      <c r="J3" s="62">
        <v>148</v>
      </c>
      <c r="K3" s="62">
        <v>148</v>
      </c>
      <c r="L3" s="60">
        <f t="shared" si="1"/>
        <v>748</v>
      </c>
      <c r="M3" s="62">
        <v>144</v>
      </c>
      <c r="N3" s="62">
        <v>152</v>
      </c>
      <c r="O3" s="62">
        <v>144</v>
      </c>
      <c r="P3" s="62">
        <v>152</v>
      </c>
      <c r="Q3" s="62">
        <v>144</v>
      </c>
      <c r="R3" s="247">
        <f t="shared" si="2"/>
        <v>736</v>
      </c>
      <c r="S3" s="14"/>
      <c r="T3" s="34"/>
      <c r="U3" s="34"/>
      <c r="V3" s="34"/>
      <c r="W3" s="34"/>
      <c r="X3" s="35"/>
      <c r="Y3" s="23"/>
      <c r="Z3" s="23"/>
      <c r="AA3" s="23"/>
      <c r="AB3" s="23"/>
      <c r="AC3" s="23"/>
      <c r="AD3" s="23"/>
      <c r="AE3" s="23"/>
      <c r="AF3" s="23"/>
      <c r="AG3" s="23"/>
    </row>
    <row r="4" spans="1:33" ht="18.600000000000001" customHeight="1">
      <c r="A4" s="23"/>
      <c r="B4" s="51">
        <v>3</v>
      </c>
      <c r="C4" s="246" t="s">
        <v>43</v>
      </c>
      <c r="D4" s="87">
        <v>42081</v>
      </c>
      <c r="E4" s="88">
        <v>2010</v>
      </c>
      <c r="F4" s="60">
        <f t="shared" si="0"/>
        <v>1482</v>
      </c>
      <c r="G4" s="62">
        <v>148</v>
      </c>
      <c r="H4" s="62">
        <v>148</v>
      </c>
      <c r="I4" s="62">
        <v>146</v>
      </c>
      <c r="J4" s="62">
        <v>148</v>
      </c>
      <c r="K4" s="62">
        <v>144</v>
      </c>
      <c r="L4" s="60">
        <f t="shared" si="1"/>
        <v>734</v>
      </c>
      <c r="M4" s="62">
        <v>148</v>
      </c>
      <c r="N4" s="62">
        <v>152</v>
      </c>
      <c r="O4" s="62">
        <v>152</v>
      </c>
      <c r="P4" s="62">
        <v>148</v>
      </c>
      <c r="Q4" s="62">
        <v>148</v>
      </c>
      <c r="R4" s="247">
        <f t="shared" si="2"/>
        <v>748</v>
      </c>
      <c r="S4" s="14"/>
      <c r="T4" s="34"/>
      <c r="U4" s="34"/>
      <c r="V4" s="34"/>
      <c r="W4" s="34"/>
      <c r="X4" s="35"/>
      <c r="Y4" s="23"/>
      <c r="Z4" s="23"/>
      <c r="AA4" s="23"/>
      <c r="AB4" s="23"/>
      <c r="AC4" s="23"/>
      <c r="AD4" s="23"/>
      <c r="AE4" s="23"/>
      <c r="AF4" s="23"/>
      <c r="AG4" s="23"/>
    </row>
    <row r="5" spans="1:33" ht="18.600000000000001" customHeight="1">
      <c r="A5" s="23"/>
      <c r="B5" s="68">
        <v>4</v>
      </c>
      <c r="C5" s="246" t="s">
        <v>48</v>
      </c>
      <c r="D5" s="87">
        <v>45554</v>
      </c>
      <c r="E5" s="88">
        <v>2024</v>
      </c>
      <c r="F5" s="60">
        <f t="shared" si="0"/>
        <v>1463</v>
      </c>
      <c r="G5" s="62">
        <v>144</v>
      </c>
      <c r="H5" s="62">
        <v>146</v>
      </c>
      <c r="I5" s="62">
        <v>148</v>
      </c>
      <c r="J5" s="62">
        <v>148</v>
      </c>
      <c r="K5" s="62">
        <v>146</v>
      </c>
      <c r="L5" s="60">
        <f t="shared" si="1"/>
        <v>732</v>
      </c>
      <c r="M5" s="62">
        <v>148</v>
      </c>
      <c r="N5" s="62">
        <v>143</v>
      </c>
      <c r="O5" s="62">
        <v>148</v>
      </c>
      <c r="P5" s="62">
        <v>144</v>
      </c>
      <c r="Q5" s="62">
        <v>148</v>
      </c>
      <c r="R5" s="247">
        <f t="shared" si="2"/>
        <v>731</v>
      </c>
      <c r="S5" s="14"/>
      <c r="T5" s="34"/>
      <c r="U5" s="34"/>
      <c r="V5" s="34"/>
      <c r="W5" s="34"/>
      <c r="X5" s="35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8.600000000000001" customHeight="1">
      <c r="A6" s="23"/>
      <c r="B6" s="51">
        <v>5</v>
      </c>
      <c r="C6" s="248" t="s">
        <v>60</v>
      </c>
      <c r="D6" s="87">
        <v>45260</v>
      </c>
      <c r="E6" s="89">
        <v>2023</v>
      </c>
      <c r="F6" s="60">
        <f t="shared" si="0"/>
        <v>1462</v>
      </c>
      <c r="G6" s="90">
        <v>144</v>
      </c>
      <c r="H6" s="90">
        <v>144</v>
      </c>
      <c r="I6" s="90">
        <v>148</v>
      </c>
      <c r="J6" s="90">
        <v>152</v>
      </c>
      <c r="K6" s="90">
        <v>144</v>
      </c>
      <c r="L6" s="60">
        <f t="shared" si="1"/>
        <v>732</v>
      </c>
      <c r="M6" s="91">
        <v>148</v>
      </c>
      <c r="N6" s="91">
        <v>140</v>
      </c>
      <c r="O6" s="91">
        <v>152</v>
      </c>
      <c r="P6" s="91">
        <v>146</v>
      </c>
      <c r="Q6" s="91">
        <v>144</v>
      </c>
      <c r="R6" s="247">
        <f t="shared" si="2"/>
        <v>730</v>
      </c>
      <c r="S6" s="14"/>
      <c r="T6" s="36"/>
      <c r="U6" s="36"/>
      <c r="V6" s="36"/>
      <c r="W6" s="34"/>
      <c r="X6" s="35"/>
      <c r="Y6" s="23"/>
      <c r="Z6" s="23"/>
      <c r="AA6" s="23"/>
      <c r="AB6" s="23"/>
      <c r="AC6" s="23"/>
      <c r="AD6" s="23"/>
      <c r="AE6" s="23"/>
      <c r="AF6" s="23"/>
      <c r="AG6" s="23"/>
    </row>
    <row r="7" spans="1:33" ht="18.600000000000001" customHeight="1">
      <c r="A7" s="23"/>
      <c r="B7" s="68">
        <v>6</v>
      </c>
      <c r="C7" s="246" t="s">
        <v>33</v>
      </c>
      <c r="D7" s="87">
        <v>45596</v>
      </c>
      <c r="E7" s="88">
        <v>2024</v>
      </c>
      <c r="F7" s="60">
        <f t="shared" si="0"/>
        <v>1460</v>
      </c>
      <c r="G7" s="62">
        <v>140</v>
      </c>
      <c r="H7" s="62">
        <v>152</v>
      </c>
      <c r="I7" s="62">
        <v>148</v>
      </c>
      <c r="J7" s="62">
        <v>144</v>
      </c>
      <c r="K7" s="62">
        <v>144</v>
      </c>
      <c r="L7" s="60">
        <f t="shared" si="1"/>
        <v>728</v>
      </c>
      <c r="M7" s="62">
        <v>140</v>
      </c>
      <c r="N7" s="62">
        <v>152</v>
      </c>
      <c r="O7" s="62">
        <v>148</v>
      </c>
      <c r="P7" s="62">
        <v>148</v>
      </c>
      <c r="Q7" s="62">
        <v>144</v>
      </c>
      <c r="R7" s="247">
        <f t="shared" si="2"/>
        <v>732</v>
      </c>
      <c r="S7" s="14"/>
      <c r="T7" s="34"/>
      <c r="U7" s="34"/>
      <c r="V7" s="34"/>
      <c r="W7" s="34"/>
      <c r="X7" s="35"/>
      <c r="Y7" s="23"/>
      <c r="Z7" s="23"/>
      <c r="AA7" s="23"/>
      <c r="AB7" s="23"/>
      <c r="AC7" s="23"/>
      <c r="AD7" s="23"/>
      <c r="AE7" s="23"/>
      <c r="AF7" s="23"/>
      <c r="AG7" s="23"/>
    </row>
    <row r="8" spans="1:33" ht="18.600000000000001" customHeight="1">
      <c r="A8" s="23"/>
      <c r="B8" s="51">
        <v>7</v>
      </c>
      <c r="C8" s="246" t="s">
        <v>23</v>
      </c>
      <c r="D8" s="87">
        <v>45393</v>
      </c>
      <c r="E8" s="88">
        <v>2024</v>
      </c>
      <c r="F8" s="60">
        <f t="shared" si="0"/>
        <v>1457</v>
      </c>
      <c r="G8" s="62">
        <v>144</v>
      </c>
      <c r="H8" s="62">
        <v>148</v>
      </c>
      <c r="I8" s="62">
        <v>148</v>
      </c>
      <c r="J8" s="62">
        <v>148</v>
      </c>
      <c r="K8" s="62">
        <v>144</v>
      </c>
      <c r="L8" s="60">
        <f t="shared" si="1"/>
        <v>732</v>
      </c>
      <c r="M8" s="62">
        <v>140</v>
      </c>
      <c r="N8" s="62">
        <v>148</v>
      </c>
      <c r="O8" s="62">
        <v>148</v>
      </c>
      <c r="P8" s="62">
        <v>141</v>
      </c>
      <c r="Q8" s="62">
        <v>148</v>
      </c>
      <c r="R8" s="247">
        <f t="shared" si="2"/>
        <v>725</v>
      </c>
      <c r="S8" s="13"/>
      <c r="T8" s="34"/>
      <c r="U8" s="34"/>
      <c r="V8" s="34"/>
      <c r="W8" s="34"/>
      <c r="X8" s="35"/>
      <c r="Y8" s="23"/>
      <c r="Z8" s="23"/>
      <c r="AA8" s="23"/>
      <c r="AB8" s="23"/>
      <c r="AC8" s="23"/>
      <c r="AD8" s="23"/>
      <c r="AE8" s="23"/>
      <c r="AF8" s="23"/>
      <c r="AG8" s="23"/>
    </row>
    <row r="9" spans="1:33" ht="18.600000000000001" customHeight="1">
      <c r="A9" s="23"/>
      <c r="B9" s="68">
        <v>8</v>
      </c>
      <c r="C9" s="246" t="s">
        <v>22</v>
      </c>
      <c r="D9" s="87">
        <v>45295</v>
      </c>
      <c r="E9" s="88">
        <v>2024</v>
      </c>
      <c r="F9" s="60">
        <f t="shared" si="0"/>
        <v>1455</v>
      </c>
      <c r="G9" s="62">
        <v>142</v>
      </c>
      <c r="H9" s="62">
        <v>140</v>
      </c>
      <c r="I9" s="62">
        <v>148</v>
      </c>
      <c r="J9" s="62">
        <v>143</v>
      </c>
      <c r="K9" s="62">
        <v>148</v>
      </c>
      <c r="L9" s="60">
        <f t="shared" si="1"/>
        <v>721</v>
      </c>
      <c r="M9" s="62">
        <v>148</v>
      </c>
      <c r="N9" s="62">
        <v>146</v>
      </c>
      <c r="O9" s="62">
        <v>148</v>
      </c>
      <c r="P9" s="62">
        <v>148</v>
      </c>
      <c r="Q9" s="62">
        <v>144</v>
      </c>
      <c r="R9" s="247">
        <f t="shared" si="2"/>
        <v>734</v>
      </c>
      <c r="S9" s="13"/>
      <c r="T9" s="34"/>
      <c r="U9" s="34"/>
      <c r="V9" s="34"/>
      <c r="W9" s="34"/>
      <c r="X9" s="35"/>
      <c r="Y9" s="23"/>
      <c r="Z9" s="23"/>
      <c r="AA9" s="23"/>
      <c r="AB9" s="23"/>
      <c r="AC9" s="23"/>
      <c r="AD9" s="23"/>
      <c r="AE9" s="23"/>
      <c r="AF9" s="23"/>
      <c r="AG9" s="23"/>
    </row>
    <row r="10" spans="1:33" ht="18.600000000000001" customHeight="1">
      <c r="A10" s="23"/>
      <c r="B10" s="51">
        <v>9</v>
      </c>
      <c r="C10" s="246" t="s">
        <v>40</v>
      </c>
      <c r="D10" s="87">
        <v>45407</v>
      </c>
      <c r="E10" s="88">
        <v>2024</v>
      </c>
      <c r="F10" s="60">
        <f t="shared" si="0"/>
        <v>1450</v>
      </c>
      <c r="G10" s="62">
        <v>146</v>
      </c>
      <c r="H10" s="62">
        <v>143</v>
      </c>
      <c r="I10" s="62">
        <v>148</v>
      </c>
      <c r="J10" s="62">
        <v>142</v>
      </c>
      <c r="K10" s="62">
        <v>143</v>
      </c>
      <c r="L10" s="60">
        <f t="shared" si="1"/>
        <v>722</v>
      </c>
      <c r="M10" s="62">
        <v>144</v>
      </c>
      <c r="N10" s="62">
        <v>140</v>
      </c>
      <c r="O10" s="62">
        <v>148</v>
      </c>
      <c r="P10" s="62">
        <v>144</v>
      </c>
      <c r="Q10" s="62">
        <v>152</v>
      </c>
      <c r="R10" s="247">
        <f t="shared" si="2"/>
        <v>728</v>
      </c>
      <c r="S10" s="14"/>
      <c r="T10" s="34"/>
      <c r="U10" s="34"/>
      <c r="V10" s="34"/>
      <c r="W10" s="34"/>
      <c r="X10" s="35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18.600000000000001" customHeight="1">
      <c r="A11" s="23"/>
      <c r="B11" s="68">
        <v>10</v>
      </c>
      <c r="C11" s="246" t="s">
        <v>73</v>
      </c>
      <c r="D11" s="87">
        <v>45323</v>
      </c>
      <c r="E11" s="88">
        <v>2024</v>
      </c>
      <c r="F11" s="60">
        <f t="shared" si="0"/>
        <v>1445</v>
      </c>
      <c r="G11" s="62">
        <v>140</v>
      </c>
      <c r="H11" s="62">
        <v>144</v>
      </c>
      <c r="I11" s="62">
        <v>148</v>
      </c>
      <c r="J11" s="62">
        <v>148</v>
      </c>
      <c r="K11" s="62">
        <v>145</v>
      </c>
      <c r="L11" s="60">
        <f t="shared" si="1"/>
        <v>725</v>
      </c>
      <c r="M11" s="62">
        <v>144</v>
      </c>
      <c r="N11" s="62">
        <v>148</v>
      </c>
      <c r="O11" s="62">
        <v>140</v>
      </c>
      <c r="P11" s="62">
        <v>144</v>
      </c>
      <c r="Q11" s="62">
        <v>144</v>
      </c>
      <c r="R11" s="247">
        <f t="shared" si="2"/>
        <v>720</v>
      </c>
      <c r="S11" s="14"/>
      <c r="T11" s="34"/>
      <c r="U11" s="34"/>
      <c r="V11" s="34"/>
      <c r="W11" s="34"/>
      <c r="X11" s="35"/>
      <c r="Y11" s="23"/>
      <c r="Z11" s="23"/>
      <c r="AA11" s="23"/>
      <c r="AB11" s="23"/>
      <c r="AC11" s="23"/>
      <c r="AD11" s="23"/>
      <c r="AE11" s="23"/>
      <c r="AF11" s="23"/>
      <c r="AG11" s="23"/>
    </row>
    <row r="12" spans="1:33" ht="18.600000000000001" customHeight="1">
      <c r="A12" s="23"/>
      <c r="B12" s="51">
        <v>11</v>
      </c>
      <c r="C12" s="246" t="s">
        <v>24</v>
      </c>
      <c r="D12" s="87">
        <v>45554</v>
      </c>
      <c r="E12" s="88">
        <v>2024</v>
      </c>
      <c r="F12" s="60">
        <f t="shared" si="0"/>
        <v>1445</v>
      </c>
      <c r="G12" s="62">
        <v>146</v>
      </c>
      <c r="H12" s="62">
        <v>145</v>
      </c>
      <c r="I12" s="62">
        <v>144</v>
      </c>
      <c r="J12" s="62">
        <v>146</v>
      </c>
      <c r="K12" s="62">
        <v>142</v>
      </c>
      <c r="L12" s="60">
        <f t="shared" si="1"/>
        <v>723</v>
      </c>
      <c r="M12" s="62">
        <v>144</v>
      </c>
      <c r="N12" s="62">
        <v>146</v>
      </c>
      <c r="O12" s="62">
        <v>144</v>
      </c>
      <c r="P12" s="62">
        <v>144</v>
      </c>
      <c r="Q12" s="62">
        <v>144</v>
      </c>
      <c r="R12" s="247">
        <f t="shared" si="2"/>
        <v>722</v>
      </c>
      <c r="S12" s="14"/>
      <c r="T12" s="34"/>
      <c r="U12" s="34"/>
      <c r="V12" s="34"/>
      <c r="W12" s="34"/>
      <c r="X12" s="35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18.600000000000001" customHeight="1">
      <c r="A13" s="23"/>
      <c r="B13" s="68">
        <v>12</v>
      </c>
      <c r="C13" s="246" t="s">
        <v>27</v>
      </c>
      <c r="D13" s="87">
        <v>45323</v>
      </c>
      <c r="E13" s="88">
        <v>2024</v>
      </c>
      <c r="F13" s="60">
        <f t="shared" si="0"/>
        <v>1435</v>
      </c>
      <c r="G13" s="62">
        <v>147</v>
      </c>
      <c r="H13" s="62">
        <v>140</v>
      </c>
      <c r="I13" s="62">
        <v>140</v>
      </c>
      <c r="J13" s="62">
        <v>140</v>
      </c>
      <c r="K13" s="62">
        <v>140</v>
      </c>
      <c r="L13" s="60">
        <f t="shared" si="1"/>
        <v>707</v>
      </c>
      <c r="M13" s="62">
        <v>148</v>
      </c>
      <c r="N13" s="62">
        <v>144</v>
      </c>
      <c r="O13" s="62">
        <v>144</v>
      </c>
      <c r="P13" s="62">
        <v>152</v>
      </c>
      <c r="Q13" s="62">
        <v>140</v>
      </c>
      <c r="R13" s="247">
        <f t="shared" si="2"/>
        <v>728</v>
      </c>
      <c r="S13" s="14"/>
      <c r="T13" s="34"/>
      <c r="U13" s="34"/>
      <c r="V13" s="34"/>
      <c r="W13" s="34"/>
      <c r="X13" s="35"/>
      <c r="Y13" s="23"/>
      <c r="Z13" s="23"/>
      <c r="AA13" s="23"/>
      <c r="AB13" s="23"/>
      <c r="AC13" s="23"/>
      <c r="AD13" s="23"/>
      <c r="AE13" s="23"/>
      <c r="AF13" s="23"/>
      <c r="AG13" s="23"/>
    </row>
    <row r="14" spans="1:33" ht="18.600000000000001" customHeight="1">
      <c r="A14" s="23"/>
      <c r="B14" s="51">
        <v>13</v>
      </c>
      <c r="C14" s="246" t="s">
        <v>3</v>
      </c>
      <c r="D14" s="87">
        <v>42279</v>
      </c>
      <c r="E14" s="88">
        <v>2008</v>
      </c>
      <c r="F14" s="60">
        <f t="shared" si="0"/>
        <v>1434</v>
      </c>
      <c r="G14" s="62">
        <v>140</v>
      </c>
      <c r="H14" s="62">
        <v>144</v>
      </c>
      <c r="I14" s="62">
        <v>140</v>
      </c>
      <c r="J14" s="62">
        <v>144</v>
      </c>
      <c r="K14" s="62">
        <v>148</v>
      </c>
      <c r="L14" s="60">
        <f t="shared" si="1"/>
        <v>716</v>
      </c>
      <c r="M14" s="62">
        <v>144</v>
      </c>
      <c r="N14" s="62">
        <v>140</v>
      </c>
      <c r="O14" s="62">
        <v>146</v>
      </c>
      <c r="P14" s="62">
        <v>144</v>
      </c>
      <c r="Q14" s="62">
        <v>144</v>
      </c>
      <c r="R14" s="247">
        <f t="shared" si="2"/>
        <v>718</v>
      </c>
      <c r="S14" s="14"/>
      <c r="T14" s="34"/>
      <c r="U14" s="34"/>
      <c r="V14" s="34"/>
      <c r="W14" s="34"/>
      <c r="X14" s="35"/>
      <c r="Y14" s="23"/>
      <c r="Z14" s="23"/>
      <c r="AA14" s="23"/>
      <c r="AB14" s="23"/>
      <c r="AC14" s="23"/>
      <c r="AD14" s="23"/>
      <c r="AE14" s="23"/>
      <c r="AF14" s="23"/>
      <c r="AG14" s="23"/>
    </row>
    <row r="15" spans="1:33" ht="18.600000000000001" customHeight="1">
      <c r="A15" s="23"/>
      <c r="B15" s="68">
        <v>14</v>
      </c>
      <c r="C15" s="246" t="s">
        <v>54</v>
      </c>
      <c r="D15" s="87">
        <v>45337</v>
      </c>
      <c r="E15" s="88">
        <v>2024</v>
      </c>
      <c r="F15" s="60">
        <f t="shared" si="0"/>
        <v>1433</v>
      </c>
      <c r="G15" s="62">
        <v>144</v>
      </c>
      <c r="H15" s="62">
        <v>140</v>
      </c>
      <c r="I15" s="62">
        <v>144</v>
      </c>
      <c r="J15" s="62">
        <v>144</v>
      </c>
      <c r="K15" s="62">
        <v>144</v>
      </c>
      <c r="L15" s="60">
        <f t="shared" si="1"/>
        <v>716</v>
      </c>
      <c r="M15" s="62">
        <v>147</v>
      </c>
      <c r="N15" s="62">
        <v>144</v>
      </c>
      <c r="O15" s="62">
        <v>144</v>
      </c>
      <c r="P15" s="62">
        <v>142</v>
      </c>
      <c r="Q15" s="62">
        <v>140</v>
      </c>
      <c r="R15" s="247">
        <f t="shared" si="2"/>
        <v>717</v>
      </c>
      <c r="S15" s="14"/>
      <c r="T15" s="34"/>
      <c r="U15" s="34"/>
      <c r="V15" s="34"/>
      <c r="W15" s="34"/>
      <c r="X15" s="35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ht="18.600000000000001" customHeight="1">
      <c r="A16" s="23"/>
      <c r="B16" s="51">
        <v>15</v>
      </c>
      <c r="C16" s="248" t="s">
        <v>85</v>
      </c>
      <c r="D16" s="87">
        <v>45596</v>
      </c>
      <c r="E16" s="89">
        <v>2024</v>
      </c>
      <c r="F16" s="60">
        <f t="shared" si="0"/>
        <v>1426</v>
      </c>
      <c r="G16" s="91">
        <v>144</v>
      </c>
      <c r="H16" s="91">
        <v>140</v>
      </c>
      <c r="I16" s="91">
        <v>127</v>
      </c>
      <c r="J16" s="91">
        <v>143</v>
      </c>
      <c r="K16" s="91">
        <v>148</v>
      </c>
      <c r="L16" s="60">
        <f t="shared" si="1"/>
        <v>702</v>
      </c>
      <c r="M16" s="91">
        <v>148</v>
      </c>
      <c r="N16" s="91">
        <v>144</v>
      </c>
      <c r="O16" s="91">
        <v>144</v>
      </c>
      <c r="P16" s="91">
        <v>144</v>
      </c>
      <c r="Q16" s="91">
        <v>144</v>
      </c>
      <c r="R16" s="247">
        <f t="shared" si="2"/>
        <v>724</v>
      </c>
      <c r="S16" s="14"/>
      <c r="T16" s="34"/>
      <c r="U16" s="34"/>
      <c r="V16" s="34"/>
      <c r="W16" s="34"/>
      <c r="X16" s="35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ht="18.600000000000001" customHeight="1">
      <c r="A17" s="23"/>
      <c r="B17" s="68">
        <v>16</v>
      </c>
      <c r="C17" s="246" t="s">
        <v>41</v>
      </c>
      <c r="D17" s="87">
        <v>45274</v>
      </c>
      <c r="E17" s="88">
        <v>2023</v>
      </c>
      <c r="F17" s="60">
        <f t="shared" si="0"/>
        <v>1422</v>
      </c>
      <c r="G17" s="62">
        <v>140</v>
      </c>
      <c r="H17" s="62">
        <v>144</v>
      </c>
      <c r="I17" s="62">
        <v>140</v>
      </c>
      <c r="J17" s="62">
        <v>140</v>
      </c>
      <c r="K17" s="62">
        <v>140</v>
      </c>
      <c r="L17" s="60">
        <f t="shared" si="1"/>
        <v>704</v>
      </c>
      <c r="M17" s="62">
        <v>142</v>
      </c>
      <c r="N17" s="62">
        <v>144</v>
      </c>
      <c r="O17" s="62">
        <v>144</v>
      </c>
      <c r="P17" s="62">
        <v>144</v>
      </c>
      <c r="Q17" s="62">
        <v>144</v>
      </c>
      <c r="R17" s="247">
        <f t="shared" si="2"/>
        <v>718</v>
      </c>
      <c r="S17" s="14"/>
      <c r="T17" s="34"/>
      <c r="U17" s="34"/>
      <c r="V17" s="34"/>
      <c r="W17" s="34"/>
      <c r="X17" s="35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ht="18.600000000000001" customHeight="1">
      <c r="A18" s="23"/>
      <c r="B18" s="51">
        <v>17</v>
      </c>
      <c r="C18" s="246" t="s">
        <v>12</v>
      </c>
      <c r="D18" s="87">
        <v>45337</v>
      </c>
      <c r="E18" s="88">
        <v>2024</v>
      </c>
      <c r="F18" s="60">
        <f t="shared" si="0"/>
        <v>1421</v>
      </c>
      <c r="G18" s="62">
        <v>140</v>
      </c>
      <c r="H18" s="62">
        <v>131</v>
      </c>
      <c r="I18" s="62">
        <v>148</v>
      </c>
      <c r="J18" s="62">
        <v>130</v>
      </c>
      <c r="K18" s="62">
        <v>144</v>
      </c>
      <c r="L18" s="60">
        <f t="shared" si="1"/>
        <v>693</v>
      </c>
      <c r="M18" s="62">
        <v>148</v>
      </c>
      <c r="N18" s="62">
        <v>144</v>
      </c>
      <c r="O18" s="62">
        <v>140</v>
      </c>
      <c r="P18" s="62">
        <v>148</v>
      </c>
      <c r="Q18" s="62">
        <v>148</v>
      </c>
      <c r="R18" s="247">
        <f t="shared" si="2"/>
        <v>728</v>
      </c>
      <c r="S18" s="14"/>
      <c r="T18" s="34"/>
      <c r="U18" s="34"/>
      <c r="V18" s="34"/>
      <c r="W18" s="34"/>
      <c r="X18" s="35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ht="18.600000000000001" customHeight="1">
      <c r="A19" s="23"/>
      <c r="B19" s="68">
        <v>18</v>
      </c>
      <c r="C19" s="246" t="s">
        <v>26</v>
      </c>
      <c r="D19" s="87">
        <v>42092</v>
      </c>
      <c r="E19" s="88">
        <v>2007</v>
      </c>
      <c r="F19" s="60">
        <f t="shared" si="0"/>
        <v>1413</v>
      </c>
      <c r="G19" s="62">
        <v>140</v>
      </c>
      <c r="H19" s="62">
        <v>142</v>
      </c>
      <c r="I19" s="62">
        <v>140</v>
      </c>
      <c r="J19" s="62">
        <v>140</v>
      </c>
      <c r="K19" s="62">
        <v>140</v>
      </c>
      <c r="L19" s="60">
        <f t="shared" si="1"/>
        <v>702</v>
      </c>
      <c r="M19" s="62">
        <v>144</v>
      </c>
      <c r="N19" s="62">
        <v>140</v>
      </c>
      <c r="O19" s="62">
        <v>144</v>
      </c>
      <c r="P19" s="62">
        <v>140</v>
      </c>
      <c r="Q19" s="62">
        <v>143</v>
      </c>
      <c r="R19" s="247">
        <f t="shared" si="2"/>
        <v>711</v>
      </c>
      <c r="S19" s="14"/>
      <c r="T19" s="34"/>
      <c r="U19" s="34"/>
      <c r="V19" s="34"/>
      <c r="W19" s="34"/>
      <c r="X19" s="35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ht="18.600000000000001" customHeight="1">
      <c r="A20" s="23"/>
      <c r="B20" s="51">
        <v>19</v>
      </c>
      <c r="C20" s="246" t="s">
        <v>32</v>
      </c>
      <c r="D20" s="87">
        <v>36641</v>
      </c>
      <c r="E20" s="88">
        <v>2024</v>
      </c>
      <c r="F20" s="60">
        <f t="shared" si="0"/>
        <v>1412</v>
      </c>
      <c r="G20" s="62">
        <v>140</v>
      </c>
      <c r="H20" s="62">
        <v>144</v>
      </c>
      <c r="I20" s="62">
        <v>144</v>
      </c>
      <c r="J20" s="62">
        <v>148</v>
      </c>
      <c r="K20" s="62">
        <v>129</v>
      </c>
      <c r="L20" s="60">
        <f t="shared" si="1"/>
        <v>705</v>
      </c>
      <c r="M20" s="62">
        <v>144</v>
      </c>
      <c r="N20" s="62">
        <v>127</v>
      </c>
      <c r="O20" s="62">
        <v>148</v>
      </c>
      <c r="P20" s="62">
        <v>144</v>
      </c>
      <c r="Q20" s="62">
        <v>144</v>
      </c>
      <c r="R20" s="247">
        <f t="shared" si="2"/>
        <v>707</v>
      </c>
      <c r="S20" s="14"/>
      <c r="T20" s="34"/>
      <c r="U20" s="34"/>
      <c r="V20" s="34"/>
      <c r="W20" s="34"/>
      <c r="X20" s="35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ht="18.600000000000001" customHeight="1">
      <c r="A21" s="23"/>
      <c r="B21" s="68">
        <v>20</v>
      </c>
      <c r="C21" s="246" t="s">
        <v>49</v>
      </c>
      <c r="D21" s="87">
        <v>45379</v>
      </c>
      <c r="E21" s="88">
        <v>2024</v>
      </c>
      <c r="F21" s="60">
        <f t="shared" si="0"/>
        <v>1369</v>
      </c>
      <c r="G21" s="62">
        <v>144</v>
      </c>
      <c r="H21" s="62">
        <v>142</v>
      </c>
      <c r="I21" s="62">
        <v>140</v>
      </c>
      <c r="J21" s="62">
        <v>142</v>
      </c>
      <c r="K21" s="62">
        <v>142</v>
      </c>
      <c r="L21" s="60">
        <f t="shared" si="1"/>
        <v>710</v>
      </c>
      <c r="M21" s="62">
        <v>140</v>
      </c>
      <c r="N21" s="62">
        <v>140</v>
      </c>
      <c r="O21" s="62">
        <v>124</v>
      </c>
      <c r="P21" s="62">
        <v>140</v>
      </c>
      <c r="Q21" s="62">
        <v>115</v>
      </c>
      <c r="R21" s="247">
        <f t="shared" si="2"/>
        <v>659</v>
      </c>
      <c r="S21" s="14"/>
      <c r="T21" s="34"/>
      <c r="U21" s="34"/>
      <c r="V21" s="34"/>
      <c r="W21" s="34"/>
      <c r="X21" s="35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ht="18.600000000000001" customHeight="1">
      <c r="A22" s="23"/>
      <c r="B22" s="51">
        <v>21</v>
      </c>
      <c r="C22" s="246" t="s">
        <v>71</v>
      </c>
      <c r="D22" s="87">
        <v>45295</v>
      </c>
      <c r="E22" s="88">
        <v>2024</v>
      </c>
      <c r="F22" s="60">
        <f t="shared" si="0"/>
        <v>1367</v>
      </c>
      <c r="G22" s="62">
        <v>142</v>
      </c>
      <c r="H22" s="62">
        <v>140</v>
      </c>
      <c r="I22" s="62">
        <v>137</v>
      </c>
      <c r="J22" s="62">
        <v>134</v>
      </c>
      <c r="K22" s="62">
        <v>132</v>
      </c>
      <c r="L22" s="60">
        <f t="shared" si="1"/>
        <v>685</v>
      </c>
      <c r="M22" s="62">
        <v>133</v>
      </c>
      <c r="N22" s="62">
        <v>126</v>
      </c>
      <c r="O22" s="62">
        <v>140</v>
      </c>
      <c r="P22" s="62">
        <v>140</v>
      </c>
      <c r="Q22" s="62">
        <v>143</v>
      </c>
      <c r="R22" s="247">
        <f t="shared" si="2"/>
        <v>682</v>
      </c>
      <c r="S22" s="13"/>
      <c r="T22" s="34"/>
      <c r="U22" s="34"/>
      <c r="V22" s="34"/>
      <c r="W22" s="34"/>
      <c r="X22" s="35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ht="18.600000000000001" customHeight="1">
      <c r="A23" s="23"/>
      <c r="B23" s="68">
        <v>22</v>
      </c>
      <c r="C23" s="246" t="s">
        <v>45</v>
      </c>
      <c r="D23" s="87">
        <v>42817</v>
      </c>
      <c r="E23" s="88">
        <v>2017</v>
      </c>
      <c r="F23" s="60">
        <f t="shared" si="0"/>
        <v>1344</v>
      </c>
      <c r="G23" s="62">
        <v>126</v>
      </c>
      <c r="H23" s="62">
        <v>116</v>
      </c>
      <c r="I23" s="62">
        <v>132</v>
      </c>
      <c r="J23" s="62">
        <v>140</v>
      </c>
      <c r="K23" s="62">
        <v>128</v>
      </c>
      <c r="L23" s="60">
        <f t="shared" si="1"/>
        <v>642</v>
      </c>
      <c r="M23" s="62">
        <v>126</v>
      </c>
      <c r="N23" s="62">
        <v>144</v>
      </c>
      <c r="O23" s="62">
        <v>144</v>
      </c>
      <c r="P23" s="62">
        <v>144</v>
      </c>
      <c r="Q23" s="62">
        <v>144</v>
      </c>
      <c r="R23" s="247">
        <f t="shared" si="2"/>
        <v>702</v>
      </c>
      <c r="S23" s="14"/>
      <c r="T23" s="34"/>
      <c r="U23" s="34"/>
      <c r="V23" s="34"/>
      <c r="W23" s="34"/>
      <c r="X23" s="35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ht="18.600000000000001" customHeight="1">
      <c r="A24" s="23"/>
      <c r="B24" s="51">
        <v>23</v>
      </c>
      <c r="C24" s="246" t="s">
        <v>47</v>
      </c>
      <c r="D24" s="87">
        <v>42251</v>
      </c>
      <c r="E24" s="88">
        <v>2014</v>
      </c>
      <c r="F24" s="60">
        <f t="shared" si="0"/>
        <v>1337</v>
      </c>
      <c r="G24" s="62">
        <v>135</v>
      </c>
      <c r="H24" s="62">
        <v>126</v>
      </c>
      <c r="I24" s="62">
        <v>126</v>
      </c>
      <c r="J24" s="62">
        <v>140</v>
      </c>
      <c r="K24" s="62">
        <v>127</v>
      </c>
      <c r="L24" s="60">
        <f t="shared" si="1"/>
        <v>654</v>
      </c>
      <c r="M24" s="62">
        <v>143</v>
      </c>
      <c r="N24" s="62">
        <v>142</v>
      </c>
      <c r="O24" s="62">
        <v>127</v>
      </c>
      <c r="P24" s="62">
        <v>144</v>
      </c>
      <c r="Q24" s="62">
        <v>127</v>
      </c>
      <c r="R24" s="247">
        <f t="shared" si="2"/>
        <v>683</v>
      </c>
      <c r="S24" s="12"/>
      <c r="T24" s="37"/>
      <c r="U24" s="37"/>
      <c r="V24" s="37"/>
      <c r="W24" s="37"/>
      <c r="X24" s="38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ht="18.600000000000001" customHeight="1">
      <c r="A25" s="23"/>
      <c r="B25" s="68">
        <v>24</v>
      </c>
      <c r="C25" s="248" t="s">
        <v>89</v>
      </c>
      <c r="D25" s="87">
        <v>45596</v>
      </c>
      <c r="E25" s="89">
        <v>2024</v>
      </c>
      <c r="F25" s="60">
        <f t="shared" si="0"/>
        <v>1303</v>
      </c>
      <c r="G25" s="91">
        <v>127</v>
      </c>
      <c r="H25" s="91">
        <v>131</v>
      </c>
      <c r="I25" s="91">
        <v>140</v>
      </c>
      <c r="J25" s="91">
        <v>126</v>
      </c>
      <c r="K25" s="91">
        <v>126</v>
      </c>
      <c r="L25" s="60">
        <f t="shared" si="1"/>
        <v>650</v>
      </c>
      <c r="M25" s="91">
        <v>140</v>
      </c>
      <c r="N25" s="91">
        <v>130</v>
      </c>
      <c r="O25" s="91">
        <v>140</v>
      </c>
      <c r="P25" s="91">
        <v>128</v>
      </c>
      <c r="Q25" s="91">
        <v>115</v>
      </c>
      <c r="R25" s="247">
        <f t="shared" si="2"/>
        <v>653</v>
      </c>
      <c r="S25" s="12"/>
      <c r="T25" s="37"/>
      <c r="U25" s="37"/>
      <c r="V25" s="37"/>
      <c r="W25" s="37"/>
      <c r="X25" s="38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ht="18.600000000000001" customHeight="1">
      <c r="A26" s="23"/>
      <c r="B26" s="51">
        <v>25</v>
      </c>
      <c r="C26" s="246" t="s">
        <v>30</v>
      </c>
      <c r="D26" s="87">
        <v>42118</v>
      </c>
      <c r="E26" s="88">
        <v>2007</v>
      </c>
      <c r="F26" s="60">
        <f t="shared" si="0"/>
        <v>1302</v>
      </c>
      <c r="G26" s="62">
        <v>123</v>
      </c>
      <c r="H26" s="62">
        <v>128</v>
      </c>
      <c r="I26" s="62">
        <v>126</v>
      </c>
      <c r="J26" s="62">
        <v>127</v>
      </c>
      <c r="K26" s="62">
        <v>124</v>
      </c>
      <c r="L26" s="60">
        <f t="shared" si="1"/>
        <v>628</v>
      </c>
      <c r="M26" s="62">
        <v>127</v>
      </c>
      <c r="N26" s="62">
        <v>128</v>
      </c>
      <c r="O26" s="62">
        <v>131</v>
      </c>
      <c r="P26" s="62">
        <v>140</v>
      </c>
      <c r="Q26" s="62">
        <v>148</v>
      </c>
      <c r="R26" s="247">
        <f t="shared" si="2"/>
        <v>674</v>
      </c>
      <c r="S26" s="12"/>
      <c r="T26" s="37"/>
      <c r="U26" s="37"/>
      <c r="V26" s="37"/>
      <c r="W26" s="37"/>
      <c r="X26" s="38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ht="18.600000000000001" customHeight="1">
      <c r="A27" s="23"/>
      <c r="B27" s="68">
        <v>26</v>
      </c>
      <c r="C27" s="246" t="s">
        <v>29</v>
      </c>
      <c r="D27" s="87">
        <v>45596</v>
      </c>
      <c r="E27" s="88">
        <v>2024</v>
      </c>
      <c r="F27" s="60">
        <f t="shared" si="0"/>
        <v>1299</v>
      </c>
      <c r="G27" s="62">
        <v>131</v>
      </c>
      <c r="H27" s="62">
        <v>123</v>
      </c>
      <c r="I27" s="62">
        <v>115</v>
      </c>
      <c r="J27" s="62">
        <v>132</v>
      </c>
      <c r="K27" s="62">
        <v>128</v>
      </c>
      <c r="L27" s="60">
        <f t="shared" si="1"/>
        <v>629</v>
      </c>
      <c r="M27" s="62">
        <v>135</v>
      </c>
      <c r="N27" s="62">
        <v>125</v>
      </c>
      <c r="O27" s="62">
        <v>144</v>
      </c>
      <c r="P27" s="62">
        <v>135</v>
      </c>
      <c r="Q27" s="62">
        <v>131</v>
      </c>
      <c r="R27" s="247">
        <f t="shared" si="2"/>
        <v>670</v>
      </c>
      <c r="S27" s="6"/>
      <c r="T27" s="24"/>
      <c r="U27" s="24"/>
      <c r="V27" s="24"/>
      <c r="W27" s="22"/>
      <c r="X27" s="18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ht="18.600000000000001" customHeight="1">
      <c r="A28" s="23"/>
      <c r="B28" s="51">
        <v>27</v>
      </c>
      <c r="C28" s="250" t="s">
        <v>70</v>
      </c>
      <c r="D28" s="251">
        <v>45323</v>
      </c>
      <c r="E28" s="252">
        <v>2024</v>
      </c>
      <c r="F28" s="60">
        <f t="shared" si="0"/>
        <v>1287</v>
      </c>
      <c r="G28" s="252">
        <v>125</v>
      </c>
      <c r="H28" s="252">
        <v>127</v>
      </c>
      <c r="I28" s="252">
        <v>129</v>
      </c>
      <c r="J28" s="252">
        <v>125</v>
      </c>
      <c r="K28" s="252">
        <v>130</v>
      </c>
      <c r="L28" s="60">
        <f t="shared" si="1"/>
        <v>636</v>
      </c>
      <c r="M28" s="252">
        <v>129</v>
      </c>
      <c r="N28" s="252">
        <v>144</v>
      </c>
      <c r="O28" s="252">
        <v>131</v>
      </c>
      <c r="P28" s="252">
        <v>118</v>
      </c>
      <c r="Q28" s="252">
        <v>129</v>
      </c>
      <c r="R28" s="247">
        <f t="shared" si="2"/>
        <v>651</v>
      </c>
      <c r="S28" s="6"/>
      <c r="T28" s="24"/>
      <c r="U28" s="24"/>
      <c r="V28" s="24"/>
      <c r="W28" s="22"/>
      <c r="X28" s="18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ht="18.600000000000001" customHeight="1">
      <c r="A29" s="23"/>
      <c r="B29" s="68">
        <v>28</v>
      </c>
      <c r="C29" s="249" t="s">
        <v>35</v>
      </c>
      <c r="D29" s="87">
        <v>42079</v>
      </c>
      <c r="E29" s="88">
        <v>2005</v>
      </c>
      <c r="F29" s="60">
        <f t="shared" si="0"/>
        <v>1284</v>
      </c>
      <c r="G29" s="62">
        <v>126</v>
      </c>
      <c r="H29" s="62">
        <v>126</v>
      </c>
      <c r="I29" s="62">
        <v>109</v>
      </c>
      <c r="J29" s="62">
        <v>125</v>
      </c>
      <c r="K29" s="62">
        <v>128</v>
      </c>
      <c r="L29" s="60">
        <f t="shared" si="1"/>
        <v>614</v>
      </c>
      <c r="M29" s="62">
        <v>127</v>
      </c>
      <c r="N29" s="62">
        <v>144</v>
      </c>
      <c r="O29" s="62">
        <v>140</v>
      </c>
      <c r="P29" s="62">
        <v>135</v>
      </c>
      <c r="Q29" s="62">
        <v>124</v>
      </c>
      <c r="R29" s="247">
        <f t="shared" si="2"/>
        <v>670</v>
      </c>
      <c r="S29" s="6"/>
      <c r="T29" s="24"/>
      <c r="U29" s="24"/>
      <c r="V29" s="24"/>
      <c r="W29" s="22"/>
      <c r="X29" s="18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ht="18.600000000000001" customHeight="1">
      <c r="A30" s="23"/>
      <c r="B30" s="51">
        <v>29</v>
      </c>
      <c r="C30" s="248" t="s">
        <v>57</v>
      </c>
      <c r="D30" s="87">
        <v>45554</v>
      </c>
      <c r="E30" s="89">
        <v>2024</v>
      </c>
      <c r="F30" s="60">
        <f t="shared" si="0"/>
        <v>1274</v>
      </c>
      <c r="G30" s="91">
        <v>111</v>
      </c>
      <c r="H30" s="91">
        <v>143</v>
      </c>
      <c r="I30" s="91">
        <v>123</v>
      </c>
      <c r="J30" s="91">
        <v>129</v>
      </c>
      <c r="K30" s="91">
        <v>125</v>
      </c>
      <c r="L30" s="60">
        <f t="shared" si="1"/>
        <v>631</v>
      </c>
      <c r="M30" s="91">
        <v>131</v>
      </c>
      <c r="N30" s="91">
        <v>134</v>
      </c>
      <c r="O30" s="91">
        <v>140</v>
      </c>
      <c r="P30" s="91">
        <v>98</v>
      </c>
      <c r="Q30" s="91">
        <v>140</v>
      </c>
      <c r="R30" s="247">
        <f t="shared" si="2"/>
        <v>643</v>
      </c>
      <c r="S30" s="6"/>
      <c r="T30" s="24"/>
      <c r="U30" s="24"/>
      <c r="V30" s="24"/>
      <c r="W30" s="22"/>
      <c r="X30" s="18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ht="18.600000000000001" customHeight="1">
      <c r="A31" s="23"/>
      <c r="B31" s="68">
        <v>30</v>
      </c>
      <c r="C31" s="246" t="s">
        <v>55</v>
      </c>
      <c r="D31" s="87">
        <v>45351</v>
      </c>
      <c r="E31" s="88">
        <v>2024</v>
      </c>
      <c r="F31" s="60">
        <f t="shared" si="0"/>
        <v>1260</v>
      </c>
      <c r="G31" s="62">
        <v>129</v>
      </c>
      <c r="H31" s="62">
        <v>113</v>
      </c>
      <c r="I31" s="62">
        <v>123</v>
      </c>
      <c r="J31" s="62">
        <v>132</v>
      </c>
      <c r="K31" s="62">
        <v>140</v>
      </c>
      <c r="L31" s="60">
        <f t="shared" si="1"/>
        <v>637</v>
      </c>
      <c r="M31" s="62">
        <v>110</v>
      </c>
      <c r="N31" s="62">
        <v>140</v>
      </c>
      <c r="O31" s="62">
        <v>122</v>
      </c>
      <c r="P31" s="62">
        <v>124</v>
      </c>
      <c r="Q31" s="62">
        <v>127</v>
      </c>
      <c r="R31" s="247">
        <f t="shared" si="2"/>
        <v>623</v>
      </c>
      <c r="S31" s="6"/>
      <c r="T31" s="24"/>
      <c r="U31" s="24"/>
      <c r="V31" s="24"/>
      <c r="W31" s="22"/>
      <c r="X31" s="18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ht="18.600000000000001" customHeight="1">
      <c r="A32" s="23"/>
      <c r="B32" s="51">
        <v>31</v>
      </c>
      <c r="C32" s="246" t="s">
        <v>31</v>
      </c>
      <c r="D32" s="87">
        <v>45568</v>
      </c>
      <c r="E32" s="88">
        <v>2024</v>
      </c>
      <c r="F32" s="60">
        <f t="shared" si="0"/>
        <v>1251</v>
      </c>
      <c r="G32" s="62">
        <v>124</v>
      </c>
      <c r="H32" s="62">
        <v>111</v>
      </c>
      <c r="I32" s="62">
        <v>140</v>
      </c>
      <c r="J32" s="62">
        <v>125</v>
      </c>
      <c r="K32" s="62">
        <v>122</v>
      </c>
      <c r="L32" s="60">
        <f t="shared" si="1"/>
        <v>622</v>
      </c>
      <c r="M32" s="62">
        <v>126</v>
      </c>
      <c r="N32" s="62">
        <v>121</v>
      </c>
      <c r="O32" s="62">
        <v>128</v>
      </c>
      <c r="P32" s="62">
        <v>125</v>
      </c>
      <c r="Q32" s="62">
        <v>129</v>
      </c>
      <c r="R32" s="247">
        <f t="shared" si="2"/>
        <v>629</v>
      </c>
      <c r="S32" s="6"/>
      <c r="T32" s="24"/>
      <c r="U32" s="24"/>
      <c r="V32" s="24"/>
      <c r="W32" s="22"/>
      <c r="X32" s="18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33" ht="18.600000000000001" customHeight="1">
      <c r="A33" s="23"/>
      <c r="B33" s="68">
        <v>32</v>
      </c>
      <c r="C33" s="356" t="s">
        <v>96</v>
      </c>
      <c r="D33" s="254">
        <v>45596</v>
      </c>
      <c r="E33" s="357">
        <v>2024</v>
      </c>
      <c r="F33" s="255">
        <f t="shared" si="0"/>
        <v>1144</v>
      </c>
      <c r="G33" s="358">
        <v>109</v>
      </c>
      <c r="H33" s="358">
        <v>112</v>
      </c>
      <c r="I33" s="358">
        <v>111</v>
      </c>
      <c r="J33" s="358">
        <v>108</v>
      </c>
      <c r="K33" s="358">
        <v>106</v>
      </c>
      <c r="L33" s="255">
        <f t="shared" si="1"/>
        <v>546</v>
      </c>
      <c r="M33" s="358">
        <v>130</v>
      </c>
      <c r="N33" s="358">
        <v>126</v>
      </c>
      <c r="O33" s="358">
        <v>107</v>
      </c>
      <c r="P33" s="358">
        <v>120</v>
      </c>
      <c r="Q33" s="358">
        <v>115</v>
      </c>
      <c r="R33" s="256">
        <f t="shared" si="2"/>
        <v>598</v>
      </c>
      <c r="S33" s="6"/>
      <c r="T33" s="22"/>
      <c r="U33" s="22"/>
      <c r="V33" s="22"/>
      <c r="W33" s="22"/>
      <c r="X33" s="18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33" ht="18.600000000000001">
      <c r="A34" s="23"/>
      <c r="B34" s="3"/>
      <c r="C34" s="39"/>
      <c r="D34" s="39"/>
      <c r="E34" s="4"/>
      <c r="F34" s="4"/>
      <c r="G34" s="5"/>
      <c r="H34" s="5"/>
      <c r="I34" s="5"/>
      <c r="J34" s="5"/>
      <c r="K34" s="5"/>
      <c r="L34" s="4"/>
      <c r="M34" s="5"/>
      <c r="N34" s="5"/>
      <c r="O34" s="5"/>
      <c r="P34" s="5"/>
      <c r="Q34" s="5"/>
      <c r="R34" s="4"/>
      <c r="S34" s="6"/>
      <c r="T34" s="24"/>
      <c r="U34" s="24"/>
      <c r="V34" s="24"/>
      <c r="W34" s="22"/>
      <c r="X34" s="18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33" ht="18.600000000000001">
      <c r="A35" s="23"/>
      <c r="B35" s="17"/>
      <c r="C35" s="10"/>
      <c r="D35" s="10"/>
      <c r="E35" s="18"/>
      <c r="F35" s="18"/>
      <c r="G35" s="22"/>
      <c r="H35" s="22"/>
      <c r="I35" s="22"/>
      <c r="J35" s="22"/>
      <c r="K35" s="22"/>
      <c r="L35" s="18"/>
      <c r="M35" s="22"/>
      <c r="N35" s="22"/>
      <c r="O35" s="22"/>
      <c r="P35" s="22"/>
      <c r="Q35" s="22"/>
      <c r="R35" s="18"/>
      <c r="S35" s="22"/>
      <c r="T35" s="22"/>
      <c r="U35" s="22"/>
      <c r="V35" s="22"/>
      <c r="W35" s="22"/>
      <c r="X35" s="18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33" ht="18.600000000000001">
      <c r="A36" s="23"/>
      <c r="B36" s="17"/>
      <c r="C36" s="10"/>
      <c r="D36" s="10"/>
      <c r="E36" s="18"/>
      <c r="F36" s="18"/>
      <c r="G36" s="22"/>
      <c r="H36" s="22"/>
      <c r="I36" s="22"/>
      <c r="J36" s="22"/>
      <c r="K36" s="22"/>
      <c r="L36" s="18"/>
      <c r="M36" s="22"/>
      <c r="N36" s="22"/>
      <c r="O36" s="22"/>
      <c r="P36" s="22"/>
      <c r="Q36" s="22"/>
      <c r="R36" s="18"/>
      <c r="S36" s="22"/>
      <c r="T36" s="22"/>
      <c r="U36" s="22"/>
      <c r="V36" s="22"/>
      <c r="W36" s="22"/>
      <c r="X36" s="18"/>
      <c r="Y36" s="23"/>
      <c r="Z36" s="23"/>
      <c r="AA36" s="23"/>
      <c r="AB36" s="23"/>
      <c r="AC36" s="23"/>
      <c r="AD36" s="23"/>
      <c r="AE36" s="23"/>
      <c r="AF36" s="23"/>
      <c r="AG36" s="23"/>
    </row>
    <row r="37" spans="1:33" ht="18.600000000000001">
      <c r="A37" s="23"/>
      <c r="B37" s="17"/>
      <c r="C37" s="10"/>
      <c r="D37" s="10"/>
      <c r="E37" s="18"/>
      <c r="F37" s="18"/>
      <c r="G37" s="22"/>
      <c r="H37" s="22"/>
      <c r="I37" s="22"/>
      <c r="J37" s="22"/>
      <c r="K37" s="22"/>
      <c r="L37" s="18"/>
      <c r="M37" s="22"/>
      <c r="N37" s="22"/>
      <c r="O37" s="22"/>
      <c r="P37" s="22"/>
      <c r="Q37" s="22"/>
      <c r="R37" s="18"/>
      <c r="S37" s="24"/>
      <c r="T37" s="22"/>
      <c r="U37" s="22"/>
      <c r="V37" s="22"/>
      <c r="W37" s="22"/>
      <c r="X37" s="18"/>
      <c r="Y37" s="23"/>
      <c r="Z37" s="23"/>
      <c r="AA37" s="23"/>
      <c r="AB37" s="23"/>
      <c r="AC37" s="23"/>
      <c r="AD37" s="23"/>
      <c r="AE37" s="23"/>
      <c r="AF37" s="23"/>
      <c r="AG37" s="23"/>
    </row>
    <row r="38" spans="1:33" ht="18.600000000000001">
      <c r="A38" s="23"/>
      <c r="B38" s="17"/>
      <c r="C38" s="10"/>
      <c r="D38" s="10"/>
      <c r="E38" s="18"/>
      <c r="F38" s="18"/>
      <c r="G38" s="22"/>
      <c r="H38" s="22"/>
      <c r="I38" s="22"/>
      <c r="J38" s="22"/>
      <c r="K38" s="22"/>
      <c r="L38" s="18"/>
      <c r="M38" s="22"/>
      <c r="N38" s="22"/>
      <c r="O38" s="22"/>
      <c r="P38" s="22"/>
      <c r="Q38" s="22"/>
      <c r="R38" s="18"/>
      <c r="S38" s="24"/>
      <c r="T38" s="22"/>
      <c r="U38" s="22"/>
      <c r="V38" s="22"/>
      <c r="W38" s="22"/>
      <c r="X38" s="18"/>
      <c r="Y38" s="23"/>
      <c r="Z38" s="23"/>
      <c r="AA38" s="23"/>
      <c r="AB38" s="23"/>
      <c r="AC38" s="23"/>
      <c r="AD38" s="23"/>
      <c r="AE38" s="23"/>
      <c r="AF38" s="23"/>
      <c r="AG38" s="23"/>
    </row>
    <row r="39" spans="1:33" ht="18.600000000000001">
      <c r="A39" s="23"/>
      <c r="B39" s="17"/>
      <c r="C39" s="10"/>
      <c r="D39" s="10"/>
      <c r="E39" s="18"/>
      <c r="F39" s="18"/>
      <c r="G39" s="22"/>
      <c r="H39" s="22"/>
      <c r="I39" s="22"/>
      <c r="J39" s="22"/>
      <c r="K39" s="22"/>
      <c r="L39" s="18"/>
      <c r="M39" s="22"/>
      <c r="N39" s="22"/>
      <c r="O39" s="22"/>
      <c r="P39" s="22"/>
      <c r="Q39" s="22"/>
      <c r="R39" s="18"/>
      <c r="S39" s="24"/>
      <c r="T39" s="22"/>
      <c r="U39" s="22"/>
      <c r="V39" s="22"/>
      <c r="W39" s="22"/>
      <c r="X39" s="18"/>
      <c r="Y39" s="23"/>
      <c r="Z39" s="23"/>
      <c r="AA39" s="23"/>
      <c r="AB39" s="23"/>
      <c r="AC39" s="23"/>
      <c r="AD39" s="23"/>
      <c r="AE39" s="23"/>
      <c r="AF39" s="23"/>
      <c r="AG39" s="23"/>
    </row>
    <row r="40" spans="1:33" ht="18.600000000000001">
      <c r="A40" s="23"/>
      <c r="B40" s="17"/>
      <c r="C40" s="10"/>
      <c r="D40" s="10"/>
      <c r="E40" s="18"/>
      <c r="F40" s="18"/>
      <c r="G40" s="22"/>
      <c r="H40" s="22"/>
      <c r="I40" s="22"/>
      <c r="J40" s="22"/>
      <c r="K40" s="22"/>
      <c r="L40" s="18"/>
      <c r="M40" s="22"/>
      <c r="N40" s="22"/>
      <c r="O40" s="22"/>
      <c r="P40" s="22"/>
      <c r="Q40" s="22"/>
      <c r="R40" s="18"/>
      <c r="S40" s="24"/>
      <c r="T40" s="22"/>
      <c r="U40" s="22"/>
      <c r="V40" s="22"/>
      <c r="W40" s="22"/>
      <c r="X40" s="18"/>
      <c r="Y40" s="23"/>
      <c r="Z40" s="23"/>
      <c r="AA40" s="23"/>
      <c r="AB40" s="23"/>
      <c r="AC40" s="23"/>
      <c r="AD40" s="23"/>
      <c r="AE40" s="23"/>
      <c r="AF40" s="23"/>
      <c r="AG40" s="23"/>
    </row>
    <row r="41" spans="1:3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</row>
    <row r="42" spans="1:3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</row>
    <row r="43" spans="1:3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</row>
    <row r="44" spans="1:3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</row>
    <row r="45" spans="1:3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</row>
    <row r="46" spans="1:3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</row>
    <row r="47" spans="1:3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</row>
    <row r="48" spans="1:3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</row>
    <row r="49" spans="1:3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</row>
    <row r="50" spans="1:3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</row>
    <row r="51" spans="1:33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</row>
    <row r="52" spans="1:33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</row>
    <row r="53" spans="1:33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</row>
    <row r="54" spans="1:3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</row>
    <row r="55" spans="1:33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3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</row>
    <row r="57" spans="1:33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</row>
    <row r="58" spans="1:33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</row>
    <row r="59" spans="1:3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</row>
    <row r="61" spans="1:33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</row>
    <row r="62" spans="1:33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</row>
    <row r="63" spans="1:3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</row>
    <row r="64" spans="1:33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</row>
    <row r="65" spans="1:33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</row>
    <row r="66" spans="1:33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</row>
    <row r="67" spans="1:33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</row>
    <row r="68" spans="1:33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1:33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1:33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33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sortState xmlns:xlrd2="http://schemas.microsoft.com/office/spreadsheetml/2017/richdata2" ref="C2:R33">
    <sortCondition descending="1" ref="F2:F33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2C9FB-673E-4217-8690-C2140BB8F7BC}">
  <dimension ref="A1:AT222"/>
  <sheetViews>
    <sheetView workbookViewId="0">
      <selection activeCell="K9" sqref="K9"/>
    </sheetView>
  </sheetViews>
  <sheetFormatPr defaultRowHeight="14.4"/>
  <cols>
    <col min="2" max="2" width="26.88671875" customWidth="1"/>
    <col min="3" max="4" width="12.77734375" customWidth="1"/>
    <col min="5" max="5" width="13" customWidth="1"/>
  </cols>
  <sheetData>
    <row r="1" spans="1:46" ht="18.600000000000001">
      <c r="B1" s="307" t="s">
        <v>93</v>
      </c>
      <c r="C1" s="308" t="s">
        <v>94</v>
      </c>
      <c r="D1" s="308" t="s">
        <v>77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</row>
    <row r="2" spans="1:46" ht="17.399999999999999">
      <c r="B2" s="306" t="s">
        <v>74</v>
      </c>
      <c r="C2" s="308" t="s">
        <v>75</v>
      </c>
      <c r="D2" s="308" t="s">
        <v>92</v>
      </c>
      <c r="E2" s="306" t="s">
        <v>76</v>
      </c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</row>
    <row r="3" spans="1:46" ht="17.399999999999999">
      <c r="A3" s="308">
        <v>1</v>
      </c>
      <c r="B3" s="306" t="s">
        <v>89</v>
      </c>
      <c r="C3" s="309">
        <v>0</v>
      </c>
      <c r="D3" s="310">
        <f>SUM('Club Kampioen'!F18)</f>
        <v>127.38888888888889</v>
      </c>
      <c r="E3" s="310">
        <f t="shared" ref="E3:E33" si="0">SUM(D3-C3)</f>
        <v>127.38888888888889</v>
      </c>
      <c r="F3" s="308" t="s">
        <v>77</v>
      </c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</row>
    <row r="4" spans="1:46" ht="17.399999999999999">
      <c r="A4" s="308">
        <v>2</v>
      </c>
      <c r="B4" s="306" t="s">
        <v>96</v>
      </c>
      <c r="C4" s="309">
        <v>0</v>
      </c>
      <c r="D4" s="310">
        <f>SUM('Club Kampioen'!F21)</f>
        <v>109.62857142857143</v>
      </c>
      <c r="E4" s="310">
        <f t="shared" si="0"/>
        <v>109.62857142857143</v>
      </c>
      <c r="F4" s="308" t="s">
        <v>77</v>
      </c>
      <c r="G4" s="311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</row>
    <row r="5" spans="1:46" ht="17.399999999999999">
      <c r="A5" s="308">
        <v>3</v>
      </c>
      <c r="B5" s="306" t="s">
        <v>70</v>
      </c>
      <c r="C5" s="309">
        <v>119.83</v>
      </c>
      <c r="D5" s="310">
        <f>SUM('Club Kampioen'!F19)</f>
        <v>123.86</v>
      </c>
      <c r="E5" s="310">
        <f t="shared" si="0"/>
        <v>4.0300000000000011</v>
      </c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</row>
    <row r="6" spans="1:46" ht="17.399999999999999">
      <c r="A6" s="308">
        <v>4</v>
      </c>
      <c r="B6" s="306" t="s">
        <v>47</v>
      </c>
      <c r="C6" s="309">
        <v>124.59</v>
      </c>
      <c r="D6" s="310">
        <f>SUM('Club Kampioen'!F17)</f>
        <v>127.72222222222223</v>
      </c>
      <c r="E6" s="310">
        <f t="shared" si="0"/>
        <v>3.1322222222222251</v>
      </c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</row>
    <row r="7" spans="1:46" ht="17.399999999999999">
      <c r="A7" s="308">
        <v>5</v>
      </c>
      <c r="B7" s="306" t="s">
        <v>27</v>
      </c>
      <c r="C7" s="310">
        <v>135.9</v>
      </c>
      <c r="D7" s="310">
        <f>SUM('Club Kampioen'!F10)</f>
        <v>138.67777777777778</v>
      </c>
      <c r="E7" s="310">
        <f t="shared" si="0"/>
        <v>2.7777777777777715</v>
      </c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</row>
    <row r="8" spans="1:46" ht="17.399999999999999">
      <c r="A8" s="308">
        <v>6</v>
      </c>
      <c r="B8" s="306" t="s">
        <v>43</v>
      </c>
      <c r="C8" s="310">
        <v>142.69</v>
      </c>
      <c r="D8" s="310">
        <f>SUM('Club Kampioen'!F3)</f>
        <v>145.1888888888889</v>
      </c>
      <c r="E8" s="310">
        <f t="shared" si="0"/>
        <v>2.4988888888888994</v>
      </c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</row>
    <row r="9" spans="1:46" ht="17.399999999999999">
      <c r="A9" s="308">
        <v>7</v>
      </c>
      <c r="B9" s="306" t="s">
        <v>31</v>
      </c>
      <c r="C9" s="309">
        <v>120.87</v>
      </c>
      <c r="D9" s="310">
        <f>SUM('Club Kampioen'!F20)</f>
        <v>123.18333333333334</v>
      </c>
      <c r="E9" s="310">
        <f t="shared" si="0"/>
        <v>2.3133333333333326</v>
      </c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</row>
    <row r="10" spans="1:46" ht="17.399999999999999">
      <c r="A10" s="308">
        <v>8</v>
      </c>
      <c r="B10" s="306" t="s">
        <v>49</v>
      </c>
      <c r="C10" s="309">
        <v>129.41999999999999</v>
      </c>
      <c r="D10" s="310">
        <f>SUM('Club Kampioen'!C9)</f>
        <v>131.54444444444445</v>
      </c>
      <c r="E10" s="310">
        <f t="shared" si="0"/>
        <v>2.1244444444444639</v>
      </c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</row>
    <row r="11" spans="1:46" ht="17.399999999999999">
      <c r="A11" s="308">
        <v>9</v>
      </c>
      <c r="B11" s="306" t="s">
        <v>29</v>
      </c>
      <c r="C11" s="309">
        <v>123.99</v>
      </c>
      <c r="D11" s="310">
        <f>SUM('Club Kampioen'!C10)</f>
        <v>125.48888888888889</v>
      </c>
      <c r="E11" s="310">
        <f t="shared" si="0"/>
        <v>1.4988888888888994</v>
      </c>
      <c r="F11" s="306"/>
      <c r="G11" s="306"/>
      <c r="H11" s="306"/>
      <c r="I11" s="306"/>
      <c r="J11" s="306"/>
      <c r="K11" s="306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</row>
    <row r="12" spans="1:46" ht="17.399999999999999">
      <c r="A12" s="308">
        <v>10</v>
      </c>
      <c r="B12" s="306" t="s">
        <v>48</v>
      </c>
      <c r="C12" s="309">
        <v>143.06</v>
      </c>
      <c r="D12" s="310">
        <f>SUM('Club Kampioen'!F6)</f>
        <v>144.28888888888889</v>
      </c>
      <c r="E12" s="310">
        <f t="shared" si="0"/>
        <v>1.2288888888888891</v>
      </c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/>
      <c r="AB12" s="306"/>
      <c r="AC12" s="306"/>
      <c r="AD12" s="306"/>
      <c r="AE12" s="306"/>
      <c r="AF12" s="306"/>
      <c r="AG12" s="306"/>
      <c r="AH12" s="306"/>
      <c r="AI12" s="306"/>
      <c r="AJ12" s="306"/>
      <c r="AK12" s="306"/>
      <c r="AL12" s="306"/>
      <c r="AM12" s="306"/>
      <c r="AN12" s="306"/>
      <c r="AO12" s="306"/>
      <c r="AP12" s="306"/>
      <c r="AQ12" s="306"/>
      <c r="AR12" s="306"/>
      <c r="AS12" s="306"/>
      <c r="AT12" s="306"/>
    </row>
    <row r="13" spans="1:46" ht="17.399999999999999">
      <c r="A13" s="308">
        <v>11</v>
      </c>
      <c r="B13" s="306" t="s">
        <v>32</v>
      </c>
      <c r="C13" s="309">
        <v>132.58000000000001</v>
      </c>
      <c r="D13" s="310">
        <f>SUM('Club Kampioen'!C8)</f>
        <v>133.72222222222223</v>
      </c>
      <c r="E13" s="310">
        <f t="shared" si="0"/>
        <v>1.142222222222216</v>
      </c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</row>
    <row r="14" spans="1:46" ht="17.399999999999999">
      <c r="A14" s="308">
        <v>12</v>
      </c>
      <c r="B14" s="306" t="s">
        <v>33</v>
      </c>
      <c r="C14" s="310">
        <v>142.6</v>
      </c>
      <c r="D14" s="310">
        <f>SUM('Club Kampioen'!F7)</f>
        <v>143.69999999999999</v>
      </c>
      <c r="E14" s="310">
        <f t="shared" si="0"/>
        <v>1.0999999999999943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6"/>
      <c r="AL14" s="306"/>
      <c r="AM14" s="306"/>
      <c r="AN14" s="306"/>
      <c r="AO14" s="306"/>
      <c r="AP14" s="306"/>
      <c r="AQ14" s="306"/>
      <c r="AR14" s="306"/>
      <c r="AS14" s="306"/>
      <c r="AT14" s="306"/>
    </row>
    <row r="15" spans="1:46" ht="17.399999999999999">
      <c r="A15" s="308">
        <v>13</v>
      </c>
      <c r="B15" s="306" t="s">
        <v>60</v>
      </c>
      <c r="C15" s="309">
        <v>142.06</v>
      </c>
      <c r="D15" s="310">
        <f>SUM('Club Kampioen'!F8)</f>
        <v>143.0625</v>
      </c>
      <c r="E15" s="310">
        <f t="shared" si="0"/>
        <v>1.0024999999999977</v>
      </c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  <c r="AT15" s="306"/>
    </row>
    <row r="16" spans="1:46" ht="17.399999999999999">
      <c r="A16" s="308">
        <v>14</v>
      </c>
      <c r="B16" s="306" t="s">
        <v>85</v>
      </c>
      <c r="C16" s="308">
        <v>137.91999999999999</v>
      </c>
      <c r="D16" s="310">
        <f>SUM('Club Kampioen'!C6)</f>
        <v>138.61111111111111</v>
      </c>
      <c r="E16" s="310">
        <f t="shared" si="0"/>
        <v>0.69111111111112677</v>
      </c>
      <c r="F16" s="308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  <c r="AT16" s="306"/>
    </row>
    <row r="17" spans="1:46" ht="17.399999999999999">
      <c r="A17" s="308">
        <v>15</v>
      </c>
      <c r="B17" s="306" t="s">
        <v>12</v>
      </c>
      <c r="C17" s="309">
        <v>136.63</v>
      </c>
      <c r="D17" s="310">
        <f>SUM('Club Kampioen'!F11)</f>
        <v>137.27777777777777</v>
      </c>
      <c r="E17" s="310">
        <f t="shared" si="0"/>
        <v>0.64777777777777601</v>
      </c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AQ17" s="306"/>
      <c r="AR17" s="306"/>
      <c r="AS17" s="306"/>
      <c r="AT17" s="306"/>
    </row>
    <row r="18" spans="1:46" ht="17.399999999999999">
      <c r="A18" s="308">
        <v>16</v>
      </c>
      <c r="B18" s="306" t="s">
        <v>34</v>
      </c>
      <c r="C18" s="310">
        <v>138.24</v>
      </c>
      <c r="D18" s="310">
        <f>SUM('Club Kampioen'!C5)</f>
        <v>138.6888888888889</v>
      </c>
      <c r="E18" s="310">
        <f t="shared" si="0"/>
        <v>0.448888888888888</v>
      </c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</row>
    <row r="19" spans="1:46" ht="17.399999999999999">
      <c r="A19" s="308">
        <v>17</v>
      </c>
      <c r="B19" s="306" t="s">
        <v>24</v>
      </c>
      <c r="C19" s="309">
        <v>140.19</v>
      </c>
      <c r="D19" s="310">
        <f>SUM('Club Kampioen'!C3)</f>
        <v>140.51428571428571</v>
      </c>
      <c r="E19" s="310">
        <f t="shared" si="0"/>
        <v>0.32428571428570763</v>
      </c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</row>
    <row r="20" spans="1:46" ht="17.399999999999999">
      <c r="A20" s="308">
        <v>18</v>
      </c>
      <c r="B20" s="306" t="s">
        <v>2</v>
      </c>
      <c r="C20" s="310">
        <v>132.1</v>
      </c>
      <c r="D20" s="310">
        <f>SUM('Club Kampioen'!F15)</f>
        <v>132.4</v>
      </c>
      <c r="E20" s="310">
        <f t="shared" si="0"/>
        <v>0.30000000000001137</v>
      </c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</row>
    <row r="21" spans="1:46" ht="17.399999999999999">
      <c r="A21" s="308">
        <v>19</v>
      </c>
      <c r="B21" s="306" t="s">
        <v>30</v>
      </c>
      <c r="C21" s="309">
        <v>124.57</v>
      </c>
      <c r="D21" s="310">
        <f>SUM('Club Kampioen'!C11)</f>
        <v>124.78888888888889</v>
      </c>
      <c r="E21" s="310">
        <f t="shared" si="0"/>
        <v>0.21888888888889824</v>
      </c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</row>
    <row r="22" spans="1:46" ht="17.399999999999999">
      <c r="A22" s="308">
        <v>20</v>
      </c>
      <c r="B22" s="306" t="s">
        <v>57</v>
      </c>
      <c r="C22" s="309">
        <v>120.64</v>
      </c>
      <c r="D22" s="310">
        <f>SUM('Club Kampioen'!C12)</f>
        <v>120.7</v>
      </c>
      <c r="E22" s="310">
        <f t="shared" si="0"/>
        <v>6.0000000000002274E-2</v>
      </c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</row>
    <row r="23" spans="1:46" ht="17.399999999999999">
      <c r="A23" s="308">
        <v>21</v>
      </c>
      <c r="B23" s="306" t="s">
        <v>54</v>
      </c>
      <c r="C23" s="309">
        <v>137.77000000000001</v>
      </c>
      <c r="D23" s="310">
        <f>SUM('Club Kampioen'!C7)</f>
        <v>137.77777777777777</v>
      </c>
      <c r="E23" s="310">
        <f t="shared" si="0"/>
        <v>7.77777777776123E-3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</row>
    <row r="24" spans="1:46" ht="17.399999999999999">
      <c r="A24" s="308">
        <v>22</v>
      </c>
      <c r="B24" s="306" t="s">
        <v>26</v>
      </c>
      <c r="C24" s="310">
        <v>133</v>
      </c>
      <c r="D24" s="310">
        <f>SUM('Club Kampioen'!F13)</f>
        <v>132.91428571428571</v>
      </c>
      <c r="E24" s="310">
        <f t="shared" si="0"/>
        <v>-8.5714285714288962E-2</v>
      </c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</row>
    <row r="25" spans="1:46" ht="17.399999999999999">
      <c r="A25" s="308">
        <v>23</v>
      </c>
      <c r="B25" s="306" t="s">
        <v>44</v>
      </c>
      <c r="C25" s="309">
        <v>145.34</v>
      </c>
      <c r="D25" s="310">
        <f>SUM('Club Kampioen'!F4)</f>
        <v>145.17142857142858</v>
      </c>
      <c r="E25" s="310">
        <f t="shared" si="0"/>
        <v>-0.16857142857142549</v>
      </c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</row>
    <row r="26" spans="1:46" ht="17.399999999999999">
      <c r="A26" s="308">
        <v>24</v>
      </c>
      <c r="B26" s="306" t="s">
        <v>3</v>
      </c>
      <c r="C26" s="309">
        <v>133.32</v>
      </c>
      <c r="D26" s="310">
        <f>SUM('Club Kampioen'!F14)</f>
        <v>132.54444444444445</v>
      </c>
      <c r="E26" s="310">
        <f t="shared" si="0"/>
        <v>-0.77555555555554179</v>
      </c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</row>
    <row r="27" spans="1:46" ht="17.399999999999999">
      <c r="A27" s="308">
        <v>25</v>
      </c>
      <c r="B27" s="306" t="s">
        <v>71</v>
      </c>
      <c r="C27" s="309">
        <v>129.82</v>
      </c>
      <c r="D27" s="310">
        <f>SUM('Club Kampioen'!F16)</f>
        <v>129</v>
      </c>
      <c r="E27" s="310">
        <f t="shared" si="0"/>
        <v>-0.81999999999999318</v>
      </c>
      <c r="F27" s="308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</row>
    <row r="28" spans="1:46" ht="17.399999999999999">
      <c r="A28" s="308">
        <v>26</v>
      </c>
      <c r="B28" s="306" t="s">
        <v>35</v>
      </c>
      <c r="C28" s="309">
        <v>117.55</v>
      </c>
      <c r="D28" s="310">
        <f>SUM('Club Kampioen'!C14)</f>
        <v>116.71428571428571</v>
      </c>
      <c r="E28" s="310">
        <f t="shared" si="0"/>
        <v>-0.83571428571428896</v>
      </c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</row>
    <row r="29" spans="1:46" ht="17.399999999999999">
      <c r="A29" s="308">
        <v>27</v>
      </c>
      <c r="B29" s="306" t="s">
        <v>73</v>
      </c>
      <c r="C29" s="309">
        <v>137.08000000000001</v>
      </c>
      <c r="D29" s="310">
        <f>SUM('Club Kampioen'!F12)</f>
        <v>136.23333333333332</v>
      </c>
      <c r="E29" s="310">
        <f t="shared" si="0"/>
        <v>-0.84666666666669244</v>
      </c>
      <c r="F29" s="308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</row>
    <row r="30" spans="1:46" ht="17.399999999999999">
      <c r="A30" s="308">
        <v>28</v>
      </c>
      <c r="B30" s="306" t="s">
        <v>25</v>
      </c>
      <c r="C30" s="309">
        <v>146.25</v>
      </c>
      <c r="D30" s="310">
        <f>SUM('Club Kampioen'!F5)</f>
        <v>144.98888888888888</v>
      </c>
      <c r="E30" s="310">
        <f t="shared" si="0"/>
        <v>-1.26111111111112</v>
      </c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</row>
    <row r="31" spans="1:46" ht="17.399999999999999">
      <c r="A31" s="308">
        <v>29</v>
      </c>
      <c r="B31" s="306" t="s">
        <v>22</v>
      </c>
      <c r="C31" s="309">
        <v>141.66</v>
      </c>
      <c r="D31" s="310">
        <f>SUM('Club Kampioen'!C4)</f>
        <v>140.38888888888889</v>
      </c>
      <c r="E31" s="310">
        <f t="shared" si="0"/>
        <v>-1.2711111111111109</v>
      </c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</row>
    <row r="32" spans="1:46" ht="17.399999999999999">
      <c r="A32" s="308">
        <v>30</v>
      </c>
      <c r="B32" s="306" t="s">
        <v>55</v>
      </c>
      <c r="C32" s="310">
        <v>120.85</v>
      </c>
      <c r="D32" s="310">
        <f>SUM('Club Kampioen'!C13)</f>
        <v>119.57777777777778</v>
      </c>
      <c r="E32" s="310">
        <f t="shared" si="0"/>
        <v>-1.2722222222222115</v>
      </c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</row>
    <row r="33" spans="1:46" ht="17.399999999999999">
      <c r="A33" s="308">
        <v>31</v>
      </c>
      <c r="B33" s="306" t="s">
        <v>23</v>
      </c>
      <c r="C33" s="309">
        <v>142.84</v>
      </c>
      <c r="D33" s="310">
        <f>SUM('Club Kampioen'!F9)</f>
        <v>140.92857142857142</v>
      </c>
      <c r="E33" s="310">
        <f t="shared" si="0"/>
        <v>-1.911428571428587</v>
      </c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</row>
    <row r="34" spans="1:46" ht="17.399999999999999"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</row>
    <row r="35" spans="1:46" ht="17.399999999999999"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</row>
    <row r="36" spans="1:46" ht="17.399999999999999"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</row>
    <row r="37" spans="1:46" ht="17.399999999999999"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</row>
    <row r="38" spans="1:46" ht="17.399999999999999"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</row>
    <row r="39" spans="1:46" ht="17.399999999999999"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</row>
    <row r="40" spans="1:46" ht="17.399999999999999">
      <c r="B40" s="306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</row>
    <row r="41" spans="1:46" ht="17.399999999999999">
      <c r="B41" s="306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</row>
    <row r="42" spans="1:46" ht="17.399999999999999"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</row>
    <row r="43" spans="1:46" ht="17.399999999999999"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</row>
    <row r="44" spans="1:46" ht="17.399999999999999"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</row>
    <row r="45" spans="1:46" ht="17.399999999999999"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</row>
    <row r="46" spans="1:46" ht="17.399999999999999"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</row>
    <row r="47" spans="1:46" ht="17.399999999999999"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</row>
    <row r="48" spans="1:46" ht="17.399999999999999"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</row>
    <row r="49" spans="2:46" ht="17.399999999999999"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</row>
    <row r="50" spans="2:46" ht="17.399999999999999"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</row>
    <row r="51" spans="2:46" ht="17.399999999999999"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</row>
    <row r="52" spans="2:46" ht="17.399999999999999"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</row>
    <row r="53" spans="2:46" ht="17.399999999999999"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</row>
    <row r="54" spans="2:46" ht="17.399999999999999"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</row>
    <row r="55" spans="2:46" ht="17.399999999999999"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</row>
    <row r="56" spans="2:46" ht="17.399999999999999"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</row>
    <row r="57" spans="2:46" ht="17.399999999999999"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</row>
    <row r="58" spans="2:46" ht="17.399999999999999"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</row>
    <row r="59" spans="2:46" ht="17.399999999999999"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</row>
    <row r="60" spans="2:46" ht="17.399999999999999"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</row>
    <row r="61" spans="2:46" ht="17.399999999999999"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</row>
    <row r="62" spans="2:46" ht="17.399999999999999"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</row>
    <row r="63" spans="2:46" ht="17.399999999999999"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</row>
    <row r="64" spans="2:46" ht="17.399999999999999"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</row>
    <row r="65" spans="2:46" ht="17.399999999999999"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</row>
    <row r="66" spans="2:46" ht="17.399999999999999"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</row>
    <row r="67" spans="2:46" ht="17.399999999999999"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</row>
    <row r="68" spans="2:46" ht="17.399999999999999"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</row>
    <row r="69" spans="2:46" ht="17.399999999999999"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</row>
    <row r="70" spans="2:46" ht="17.399999999999999"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</row>
    <row r="71" spans="2:46" ht="17.399999999999999"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</row>
    <row r="72" spans="2:46" ht="17.399999999999999"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</row>
    <row r="73" spans="2:46" ht="17.399999999999999"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</row>
    <row r="74" spans="2:46" ht="17.399999999999999"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</row>
    <row r="75" spans="2:46" ht="17.399999999999999"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</row>
    <row r="76" spans="2:46" ht="17.399999999999999"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</row>
    <row r="77" spans="2:46" ht="17.399999999999999">
      <c r="B77" s="306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</row>
    <row r="78" spans="2:46" ht="17.399999999999999">
      <c r="B78" s="306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</row>
    <row r="79" spans="2:46" ht="17.399999999999999">
      <c r="B79" s="306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</row>
    <row r="80" spans="2:46" ht="17.399999999999999">
      <c r="B80" s="306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</row>
    <row r="81" spans="2:46" ht="17.399999999999999"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</row>
    <row r="82" spans="2:46" ht="17.399999999999999">
      <c r="B82" s="306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</row>
    <row r="83" spans="2:46" ht="17.399999999999999">
      <c r="B83" s="306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</row>
    <row r="84" spans="2:46" ht="17.399999999999999"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</row>
    <row r="85" spans="2:46" ht="17.399999999999999"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</row>
    <row r="86" spans="2:46" ht="17.399999999999999">
      <c r="B86" s="306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</row>
    <row r="87" spans="2:46" ht="17.399999999999999">
      <c r="B87" s="306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</row>
    <row r="88" spans="2:46" ht="17.399999999999999"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</row>
    <row r="89" spans="2:46" ht="17.399999999999999">
      <c r="B89" s="306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</row>
    <row r="90" spans="2:46" ht="17.399999999999999">
      <c r="B90" s="306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</row>
    <row r="91" spans="2:46" ht="17.399999999999999">
      <c r="B91" s="306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</row>
    <row r="92" spans="2:46" ht="17.399999999999999">
      <c r="B92" s="306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</row>
    <row r="93" spans="2:46" ht="17.399999999999999">
      <c r="B93" s="306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</row>
    <row r="94" spans="2:46" ht="17.399999999999999"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</row>
    <row r="95" spans="2:46" ht="17.399999999999999">
      <c r="B95" s="306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</row>
    <row r="96" spans="2:46" ht="17.399999999999999">
      <c r="B96" s="306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</row>
    <row r="97" spans="2:46" ht="17.399999999999999">
      <c r="B97" s="306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</row>
    <row r="98" spans="2:46" ht="17.399999999999999">
      <c r="B98" s="306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</row>
    <row r="99" spans="2:46" ht="17.399999999999999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</row>
    <row r="100" spans="2:46" ht="17.399999999999999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</row>
    <row r="101" spans="2:46" ht="17.399999999999999">
      <c r="B101" s="306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</row>
    <row r="102" spans="2:46" ht="17.399999999999999">
      <c r="B102" s="306"/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</row>
    <row r="103" spans="2:46" ht="17.399999999999999">
      <c r="B103" s="306"/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</row>
    <row r="104" spans="2:46" ht="17.399999999999999">
      <c r="B104" s="306"/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</row>
    <row r="105" spans="2:46" ht="17.399999999999999">
      <c r="B105" s="306"/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</row>
    <row r="106" spans="2:46" ht="17.399999999999999">
      <c r="B106" s="306"/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</row>
    <row r="107" spans="2:46" ht="17.399999999999999"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</row>
    <row r="108" spans="2:46" ht="17.399999999999999">
      <c r="B108" s="306"/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</row>
    <row r="109" spans="2:46" ht="17.399999999999999"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</row>
    <row r="110" spans="2:46" ht="17.399999999999999"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</row>
    <row r="111" spans="2:46" ht="17.399999999999999">
      <c r="B111" s="306"/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</row>
    <row r="112" spans="2:46" ht="17.399999999999999">
      <c r="B112" s="306"/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</row>
    <row r="113" spans="2:46" ht="17.399999999999999">
      <c r="B113" s="306"/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</row>
    <row r="114" spans="2:46" ht="17.399999999999999">
      <c r="B114" s="306"/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</row>
    <row r="115" spans="2:46" ht="17.399999999999999">
      <c r="B115" s="306"/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</row>
    <row r="116" spans="2:46" ht="17.399999999999999">
      <c r="B116" s="306"/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</row>
    <row r="117" spans="2:46" ht="17.399999999999999">
      <c r="B117" s="306"/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</row>
    <row r="118" spans="2:46" ht="17.399999999999999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</row>
    <row r="119" spans="2:46" ht="17.399999999999999">
      <c r="B119" s="306"/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</row>
    <row r="120" spans="2:46" ht="17.399999999999999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</row>
    <row r="121" spans="2:46" ht="17.399999999999999">
      <c r="B121" s="306"/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</row>
    <row r="122" spans="2:46" ht="17.399999999999999">
      <c r="B122" s="306"/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</row>
    <row r="123" spans="2:46" ht="17.399999999999999">
      <c r="B123" s="306"/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</row>
    <row r="124" spans="2:46" ht="17.399999999999999"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</row>
    <row r="125" spans="2:46" ht="17.399999999999999"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</row>
    <row r="126" spans="2:46" ht="17.399999999999999"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</row>
    <row r="127" spans="2:46" ht="17.399999999999999">
      <c r="B127" s="306"/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</row>
    <row r="128" spans="2:46" ht="17.399999999999999">
      <c r="B128" s="306"/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</row>
    <row r="129" spans="2:46" ht="17.399999999999999">
      <c r="B129" s="306"/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</row>
    <row r="130" spans="2:46" ht="17.399999999999999">
      <c r="B130" s="306"/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</row>
    <row r="131" spans="2:46" ht="17.399999999999999">
      <c r="B131" s="306"/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</row>
    <row r="132" spans="2:46" ht="17.399999999999999">
      <c r="B132" s="306"/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</row>
    <row r="133" spans="2:46" ht="17.399999999999999">
      <c r="B133" s="306"/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</row>
    <row r="134" spans="2:46" ht="17.399999999999999"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</row>
    <row r="135" spans="2:46" ht="17.399999999999999">
      <c r="B135" s="306"/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</row>
    <row r="136" spans="2:46" ht="17.399999999999999">
      <c r="B136" s="306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</row>
    <row r="137" spans="2:46" ht="17.399999999999999">
      <c r="B137" s="306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</row>
    <row r="138" spans="2:46" ht="17.399999999999999">
      <c r="B138" s="306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</row>
    <row r="139" spans="2:46" ht="17.399999999999999">
      <c r="B139" s="306"/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</row>
    <row r="140" spans="2:46" ht="17.399999999999999">
      <c r="B140" s="306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</row>
    <row r="141" spans="2:46" ht="17.399999999999999">
      <c r="B141" s="306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</row>
    <row r="142" spans="2:46" ht="17.399999999999999">
      <c r="B142" s="306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</row>
    <row r="143" spans="2:46" ht="17.399999999999999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</row>
    <row r="144" spans="2:46" ht="17.399999999999999">
      <c r="B144" s="306"/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</row>
    <row r="145" spans="2:46" ht="17.399999999999999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</row>
    <row r="146" spans="2:46" ht="17.399999999999999">
      <c r="B146" s="306"/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</row>
    <row r="147" spans="2:46" ht="17.399999999999999">
      <c r="B147" s="306"/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</row>
    <row r="148" spans="2:46" ht="17.399999999999999">
      <c r="B148" s="306"/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</row>
    <row r="149" spans="2:46" ht="17.399999999999999">
      <c r="B149" s="306"/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</row>
    <row r="150" spans="2:46" ht="17.399999999999999">
      <c r="B150" s="306"/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</row>
    <row r="151" spans="2:46" ht="17.399999999999999">
      <c r="B151" s="306"/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</row>
    <row r="152" spans="2:46" ht="17.399999999999999">
      <c r="B152" s="306"/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</row>
    <row r="153" spans="2:46" ht="17.399999999999999">
      <c r="B153" s="306"/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</row>
    <row r="154" spans="2:46" ht="17.399999999999999">
      <c r="B154" s="306"/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</row>
    <row r="155" spans="2:46" ht="17.399999999999999">
      <c r="B155" s="306"/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</row>
    <row r="156" spans="2:46" ht="17.399999999999999">
      <c r="B156" s="306"/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</row>
    <row r="157" spans="2:46" ht="17.399999999999999">
      <c r="B157" s="306"/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</row>
    <row r="158" spans="2:46" ht="17.399999999999999">
      <c r="B158" s="306"/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</row>
    <row r="159" spans="2:46" ht="17.399999999999999">
      <c r="B159" s="306"/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</row>
    <row r="160" spans="2:46" ht="17.399999999999999">
      <c r="B160" s="306"/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</row>
    <row r="161" spans="2:46" ht="17.399999999999999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</row>
    <row r="162" spans="2:46" ht="17.399999999999999">
      <c r="B162" s="306"/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</row>
    <row r="163" spans="2:46" ht="17.399999999999999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</row>
    <row r="164" spans="2:46" ht="17.399999999999999">
      <c r="B164" s="306"/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</row>
    <row r="165" spans="2:46" ht="17.399999999999999">
      <c r="B165" s="306"/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</row>
    <row r="166" spans="2:46" ht="17.399999999999999">
      <c r="B166" s="306"/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</row>
    <row r="167" spans="2:46" ht="17.399999999999999">
      <c r="B167" s="306"/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</row>
    <row r="168" spans="2:46" ht="17.399999999999999">
      <c r="B168" s="306"/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</row>
    <row r="169" spans="2:46" ht="17.399999999999999">
      <c r="B169" s="306"/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</row>
    <row r="170" spans="2:46" ht="17.399999999999999">
      <c r="B170" s="306"/>
      <c r="C170" s="306"/>
      <c r="D170" s="306"/>
      <c r="E170" s="306"/>
      <c r="F170" s="306"/>
      <c r="G170" s="306"/>
      <c r="H170" s="306"/>
      <c r="I170" s="306"/>
      <c r="J170" s="306"/>
      <c r="K170" s="306"/>
      <c r="L170" s="306"/>
      <c r="M170" s="306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6"/>
      <c r="AB170" s="306"/>
      <c r="AC170" s="306"/>
      <c r="AD170" s="306"/>
      <c r="AE170" s="306"/>
      <c r="AF170" s="306"/>
      <c r="AG170" s="306"/>
      <c r="AH170" s="306"/>
      <c r="AI170" s="306"/>
      <c r="AJ170" s="306"/>
      <c r="AK170" s="306"/>
      <c r="AL170" s="306"/>
      <c r="AM170" s="306"/>
      <c r="AN170" s="306"/>
      <c r="AO170" s="306"/>
      <c r="AP170" s="306"/>
      <c r="AQ170" s="306"/>
      <c r="AR170" s="306"/>
      <c r="AS170" s="306"/>
      <c r="AT170" s="306"/>
    </row>
    <row r="171" spans="2:46" ht="17.399999999999999">
      <c r="B171" s="306"/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6"/>
      <c r="Q171" s="306"/>
      <c r="R171" s="306"/>
      <c r="S171" s="306"/>
      <c r="T171" s="306"/>
      <c r="U171" s="306"/>
      <c r="V171" s="306"/>
      <c r="W171" s="306"/>
      <c r="X171" s="306"/>
      <c r="Y171" s="306"/>
      <c r="Z171" s="306"/>
      <c r="AA171" s="306"/>
      <c r="AB171" s="306"/>
      <c r="AC171" s="306"/>
      <c r="AD171" s="306"/>
      <c r="AE171" s="306"/>
      <c r="AF171" s="306"/>
      <c r="AG171" s="306"/>
      <c r="AH171" s="306"/>
      <c r="AI171" s="306"/>
      <c r="AJ171" s="306"/>
      <c r="AK171" s="306"/>
      <c r="AL171" s="306"/>
      <c r="AM171" s="306"/>
      <c r="AN171" s="306"/>
      <c r="AO171" s="306"/>
      <c r="AP171" s="306"/>
      <c r="AQ171" s="306"/>
      <c r="AR171" s="306"/>
      <c r="AS171" s="306"/>
      <c r="AT171" s="306"/>
    </row>
    <row r="172" spans="2:46" ht="17.399999999999999">
      <c r="B172" s="306"/>
      <c r="C172" s="306"/>
      <c r="D172" s="306"/>
      <c r="E172" s="306"/>
      <c r="F172" s="306"/>
      <c r="G172" s="306"/>
      <c r="H172" s="306"/>
      <c r="I172" s="306"/>
      <c r="J172" s="306"/>
      <c r="K172" s="306"/>
      <c r="L172" s="306"/>
      <c r="M172" s="306"/>
      <c r="N172" s="306"/>
      <c r="O172" s="306"/>
      <c r="P172" s="306"/>
      <c r="Q172" s="306"/>
      <c r="R172" s="306"/>
      <c r="S172" s="306"/>
      <c r="T172" s="306"/>
      <c r="U172" s="306"/>
      <c r="V172" s="306"/>
      <c r="W172" s="306"/>
      <c r="X172" s="306"/>
      <c r="Y172" s="306"/>
      <c r="Z172" s="306"/>
      <c r="AA172" s="306"/>
      <c r="AB172" s="306"/>
      <c r="AC172" s="306"/>
      <c r="AD172" s="306"/>
      <c r="AE172" s="306"/>
      <c r="AF172" s="306"/>
      <c r="AG172" s="306"/>
      <c r="AH172" s="306"/>
      <c r="AI172" s="306"/>
      <c r="AJ172" s="306"/>
      <c r="AK172" s="306"/>
      <c r="AL172" s="306"/>
      <c r="AM172" s="306"/>
      <c r="AN172" s="306"/>
      <c r="AO172" s="306"/>
      <c r="AP172" s="306"/>
      <c r="AQ172" s="306"/>
      <c r="AR172" s="306"/>
      <c r="AS172" s="306"/>
      <c r="AT172" s="306"/>
    </row>
    <row r="173" spans="2:46" ht="17.399999999999999">
      <c r="B173" s="306"/>
      <c r="C173" s="306"/>
      <c r="D173" s="306"/>
      <c r="E173" s="306"/>
      <c r="F173" s="306"/>
      <c r="G173" s="306"/>
      <c r="H173" s="306"/>
      <c r="I173" s="306"/>
      <c r="J173" s="306"/>
      <c r="K173" s="306"/>
      <c r="L173" s="306"/>
      <c r="M173" s="306"/>
      <c r="N173" s="306"/>
      <c r="O173" s="306"/>
      <c r="P173" s="306"/>
      <c r="Q173" s="306"/>
      <c r="R173" s="306"/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306"/>
      <c r="AG173" s="306"/>
      <c r="AH173" s="306"/>
      <c r="AI173" s="306"/>
      <c r="AJ173" s="306"/>
      <c r="AK173" s="306"/>
      <c r="AL173" s="306"/>
      <c r="AM173" s="306"/>
      <c r="AN173" s="306"/>
      <c r="AO173" s="306"/>
      <c r="AP173" s="306"/>
      <c r="AQ173" s="306"/>
      <c r="AR173" s="306"/>
      <c r="AS173" s="306"/>
      <c r="AT173" s="306"/>
    </row>
    <row r="174" spans="2:46" ht="17.399999999999999">
      <c r="B174" s="306"/>
      <c r="C174" s="306"/>
      <c r="D174" s="306"/>
      <c r="E174" s="306"/>
      <c r="F174" s="306"/>
      <c r="G174" s="306"/>
      <c r="H174" s="306"/>
      <c r="I174" s="306"/>
      <c r="J174" s="306"/>
      <c r="K174" s="306"/>
      <c r="L174" s="306"/>
      <c r="M174" s="306"/>
      <c r="N174" s="306"/>
      <c r="O174" s="306"/>
      <c r="P174" s="306"/>
      <c r="Q174" s="306"/>
      <c r="R174" s="306"/>
      <c r="S174" s="306"/>
      <c r="T174" s="306"/>
      <c r="U174" s="306"/>
      <c r="V174" s="306"/>
      <c r="W174" s="306"/>
      <c r="X174" s="306"/>
      <c r="Y174" s="306"/>
      <c r="Z174" s="306"/>
      <c r="AA174" s="306"/>
      <c r="AB174" s="306"/>
      <c r="AC174" s="306"/>
      <c r="AD174" s="306"/>
      <c r="AE174" s="306"/>
      <c r="AF174" s="306"/>
      <c r="AG174" s="306"/>
      <c r="AH174" s="306"/>
      <c r="AI174" s="306"/>
      <c r="AJ174" s="306"/>
      <c r="AK174" s="306"/>
      <c r="AL174" s="306"/>
      <c r="AM174" s="306"/>
      <c r="AN174" s="306"/>
      <c r="AO174" s="306"/>
      <c r="AP174" s="306"/>
      <c r="AQ174" s="306"/>
      <c r="AR174" s="306"/>
      <c r="AS174" s="306"/>
      <c r="AT174" s="306"/>
    </row>
    <row r="175" spans="2:46" ht="17.399999999999999">
      <c r="B175" s="306"/>
      <c r="C175" s="306"/>
      <c r="D175" s="306"/>
      <c r="E175" s="306"/>
      <c r="F175" s="306"/>
      <c r="G175" s="306"/>
      <c r="H175" s="306"/>
      <c r="I175" s="306"/>
      <c r="J175" s="306"/>
      <c r="K175" s="306"/>
      <c r="L175" s="306"/>
      <c r="M175" s="306"/>
      <c r="N175" s="306"/>
      <c r="O175" s="306"/>
      <c r="P175" s="306"/>
      <c r="Q175" s="306"/>
      <c r="R175" s="306"/>
      <c r="S175" s="306"/>
      <c r="T175" s="306"/>
      <c r="U175" s="306"/>
      <c r="V175" s="306"/>
      <c r="W175" s="306"/>
      <c r="X175" s="306"/>
      <c r="Y175" s="306"/>
      <c r="Z175" s="306"/>
      <c r="AA175" s="306"/>
      <c r="AB175" s="306"/>
      <c r="AC175" s="306"/>
      <c r="AD175" s="306"/>
      <c r="AE175" s="306"/>
      <c r="AF175" s="306"/>
      <c r="AG175" s="306"/>
      <c r="AH175" s="306"/>
      <c r="AI175" s="306"/>
      <c r="AJ175" s="306"/>
      <c r="AK175" s="306"/>
      <c r="AL175" s="306"/>
      <c r="AM175" s="306"/>
      <c r="AN175" s="306"/>
      <c r="AO175" s="306"/>
      <c r="AP175" s="306"/>
      <c r="AQ175" s="306"/>
      <c r="AR175" s="306"/>
      <c r="AS175" s="306"/>
      <c r="AT175" s="306"/>
    </row>
    <row r="176" spans="2:46" ht="17.399999999999999">
      <c r="B176" s="306"/>
      <c r="C176" s="306"/>
      <c r="D176" s="306"/>
      <c r="E176" s="306"/>
      <c r="F176" s="306"/>
      <c r="G176" s="306"/>
      <c r="H176" s="306"/>
      <c r="I176" s="306"/>
      <c r="J176" s="306"/>
      <c r="K176" s="306"/>
      <c r="L176" s="306"/>
      <c r="M176" s="306"/>
      <c r="N176" s="306"/>
      <c r="O176" s="306"/>
      <c r="P176" s="306"/>
      <c r="Q176" s="306"/>
      <c r="R176" s="306"/>
      <c r="S176" s="306"/>
      <c r="T176" s="306"/>
      <c r="U176" s="306"/>
      <c r="V176" s="306"/>
      <c r="W176" s="306"/>
      <c r="X176" s="306"/>
      <c r="Y176" s="306"/>
      <c r="Z176" s="306"/>
      <c r="AA176" s="306"/>
      <c r="AB176" s="306"/>
      <c r="AC176" s="306"/>
      <c r="AD176" s="306"/>
      <c r="AE176" s="306"/>
      <c r="AF176" s="306"/>
      <c r="AG176" s="306"/>
      <c r="AH176" s="306"/>
      <c r="AI176" s="306"/>
      <c r="AJ176" s="306"/>
      <c r="AK176" s="306"/>
      <c r="AL176" s="306"/>
      <c r="AM176" s="306"/>
      <c r="AN176" s="306"/>
      <c r="AO176" s="306"/>
      <c r="AP176" s="306"/>
      <c r="AQ176" s="306"/>
      <c r="AR176" s="306"/>
      <c r="AS176" s="306"/>
      <c r="AT176" s="306"/>
    </row>
    <row r="177" spans="2:46" ht="17.399999999999999">
      <c r="B177" s="306"/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  <c r="O177" s="306"/>
      <c r="P177" s="306"/>
      <c r="Q177" s="306"/>
      <c r="R177" s="306"/>
      <c r="S177" s="306"/>
      <c r="T177" s="306"/>
      <c r="U177" s="306"/>
      <c r="V177" s="306"/>
      <c r="W177" s="306"/>
      <c r="X177" s="306"/>
      <c r="Y177" s="306"/>
      <c r="Z177" s="306"/>
      <c r="AA177" s="306"/>
      <c r="AB177" s="306"/>
      <c r="AC177" s="306"/>
      <c r="AD177" s="306"/>
      <c r="AE177" s="306"/>
      <c r="AF177" s="306"/>
      <c r="AG177" s="306"/>
      <c r="AH177" s="306"/>
      <c r="AI177" s="306"/>
      <c r="AJ177" s="306"/>
      <c r="AK177" s="306"/>
      <c r="AL177" s="306"/>
      <c r="AM177" s="306"/>
      <c r="AN177" s="306"/>
      <c r="AO177" s="306"/>
      <c r="AP177" s="306"/>
      <c r="AQ177" s="306"/>
      <c r="AR177" s="306"/>
      <c r="AS177" s="306"/>
      <c r="AT177" s="306"/>
    </row>
    <row r="178" spans="2:46" ht="17.399999999999999">
      <c r="B178" s="306"/>
      <c r="C178" s="306"/>
      <c r="D178" s="306"/>
      <c r="E178" s="306"/>
      <c r="F178" s="306"/>
      <c r="G178" s="306"/>
      <c r="H178" s="306"/>
      <c r="I178" s="306"/>
      <c r="J178" s="306"/>
      <c r="K178" s="306"/>
      <c r="L178" s="306"/>
      <c r="M178" s="306"/>
      <c r="N178" s="306"/>
      <c r="O178" s="306"/>
      <c r="P178" s="306"/>
      <c r="Q178" s="306"/>
      <c r="R178" s="306"/>
      <c r="S178" s="306"/>
      <c r="T178" s="306"/>
      <c r="U178" s="306"/>
      <c r="V178" s="306"/>
      <c r="W178" s="306"/>
      <c r="X178" s="306"/>
      <c r="Y178" s="306"/>
      <c r="Z178" s="306"/>
      <c r="AA178" s="306"/>
      <c r="AB178" s="306"/>
      <c r="AC178" s="306"/>
      <c r="AD178" s="306"/>
      <c r="AE178" s="306"/>
      <c r="AF178" s="306"/>
      <c r="AG178" s="306"/>
      <c r="AH178" s="306"/>
      <c r="AI178" s="306"/>
      <c r="AJ178" s="306"/>
      <c r="AK178" s="306"/>
      <c r="AL178" s="306"/>
      <c r="AM178" s="306"/>
      <c r="AN178" s="306"/>
      <c r="AO178" s="306"/>
      <c r="AP178" s="306"/>
      <c r="AQ178" s="306"/>
      <c r="AR178" s="306"/>
      <c r="AS178" s="306"/>
      <c r="AT178" s="306"/>
    </row>
    <row r="179" spans="2:46" ht="17.399999999999999">
      <c r="B179" s="306"/>
      <c r="C179" s="306"/>
      <c r="D179" s="306"/>
      <c r="E179" s="306"/>
      <c r="F179" s="306"/>
      <c r="G179" s="306"/>
      <c r="H179" s="306"/>
      <c r="I179" s="306"/>
      <c r="J179" s="306"/>
      <c r="K179" s="306"/>
      <c r="L179" s="306"/>
      <c r="M179" s="306"/>
      <c r="N179" s="306"/>
      <c r="O179" s="306"/>
      <c r="P179" s="306"/>
      <c r="Q179" s="306"/>
      <c r="R179" s="306"/>
      <c r="S179" s="306"/>
      <c r="T179" s="306"/>
      <c r="U179" s="306"/>
      <c r="V179" s="306"/>
      <c r="W179" s="306"/>
      <c r="X179" s="306"/>
      <c r="Y179" s="306"/>
      <c r="Z179" s="306"/>
      <c r="AA179" s="306"/>
      <c r="AB179" s="306"/>
      <c r="AC179" s="306"/>
      <c r="AD179" s="306"/>
      <c r="AE179" s="306"/>
      <c r="AF179" s="306"/>
      <c r="AG179" s="306"/>
      <c r="AH179" s="306"/>
      <c r="AI179" s="306"/>
      <c r="AJ179" s="306"/>
      <c r="AK179" s="306"/>
      <c r="AL179" s="306"/>
      <c r="AM179" s="306"/>
      <c r="AN179" s="306"/>
      <c r="AO179" s="306"/>
      <c r="AP179" s="306"/>
      <c r="AQ179" s="306"/>
      <c r="AR179" s="306"/>
      <c r="AS179" s="306"/>
      <c r="AT179" s="306"/>
    </row>
    <row r="180" spans="2:46" ht="17.399999999999999">
      <c r="B180" s="306"/>
      <c r="C180" s="306"/>
      <c r="D180" s="306"/>
      <c r="E180" s="306"/>
      <c r="F180" s="306"/>
      <c r="G180" s="306"/>
      <c r="H180" s="306"/>
      <c r="I180" s="306"/>
      <c r="J180" s="306"/>
      <c r="K180" s="306"/>
      <c r="L180" s="306"/>
      <c r="M180" s="306"/>
      <c r="N180" s="306"/>
      <c r="O180" s="306"/>
      <c r="P180" s="306"/>
      <c r="Q180" s="306"/>
      <c r="R180" s="306"/>
      <c r="S180" s="306"/>
      <c r="T180" s="306"/>
      <c r="U180" s="306"/>
      <c r="V180" s="306"/>
      <c r="W180" s="306"/>
      <c r="X180" s="306"/>
      <c r="Y180" s="306"/>
      <c r="Z180" s="306"/>
      <c r="AA180" s="306"/>
      <c r="AB180" s="306"/>
      <c r="AC180" s="306"/>
      <c r="AD180" s="306"/>
      <c r="AE180" s="306"/>
      <c r="AF180" s="306"/>
      <c r="AG180" s="306"/>
      <c r="AH180" s="306"/>
      <c r="AI180" s="306"/>
      <c r="AJ180" s="306"/>
      <c r="AK180" s="306"/>
      <c r="AL180" s="306"/>
      <c r="AM180" s="306"/>
      <c r="AN180" s="306"/>
      <c r="AO180" s="306"/>
      <c r="AP180" s="306"/>
      <c r="AQ180" s="306"/>
      <c r="AR180" s="306"/>
      <c r="AS180" s="306"/>
      <c r="AT180" s="306"/>
    </row>
    <row r="181" spans="2:46" ht="17.399999999999999">
      <c r="B181" s="306"/>
      <c r="C181" s="306"/>
      <c r="D181" s="306"/>
      <c r="E181" s="306"/>
      <c r="F181" s="306"/>
      <c r="G181" s="306"/>
      <c r="H181" s="306"/>
      <c r="I181" s="306"/>
      <c r="J181" s="306"/>
      <c r="K181" s="306"/>
      <c r="L181" s="306"/>
      <c r="M181" s="306"/>
      <c r="N181" s="306"/>
      <c r="O181" s="306"/>
      <c r="P181" s="306"/>
      <c r="Q181" s="306"/>
      <c r="R181" s="306"/>
      <c r="S181" s="306"/>
      <c r="T181" s="306"/>
      <c r="U181" s="306"/>
      <c r="V181" s="306"/>
      <c r="W181" s="306"/>
      <c r="X181" s="306"/>
      <c r="Y181" s="306"/>
      <c r="Z181" s="306"/>
      <c r="AA181" s="306"/>
      <c r="AB181" s="306"/>
      <c r="AC181" s="306"/>
      <c r="AD181" s="306"/>
      <c r="AE181" s="306"/>
      <c r="AF181" s="306"/>
      <c r="AG181" s="306"/>
      <c r="AH181" s="306"/>
      <c r="AI181" s="306"/>
      <c r="AJ181" s="306"/>
      <c r="AK181" s="306"/>
      <c r="AL181" s="306"/>
      <c r="AM181" s="306"/>
      <c r="AN181" s="306"/>
      <c r="AO181" s="306"/>
      <c r="AP181" s="306"/>
      <c r="AQ181" s="306"/>
      <c r="AR181" s="306"/>
      <c r="AS181" s="306"/>
      <c r="AT181" s="306"/>
    </row>
    <row r="182" spans="2:46" ht="17.399999999999999">
      <c r="B182" s="306"/>
      <c r="C182" s="306"/>
      <c r="D182" s="306"/>
      <c r="E182" s="306"/>
      <c r="F182" s="306"/>
      <c r="G182" s="306"/>
      <c r="H182" s="306"/>
      <c r="I182" s="306"/>
      <c r="J182" s="306"/>
      <c r="K182" s="306"/>
      <c r="L182" s="306"/>
      <c r="M182" s="306"/>
      <c r="N182" s="306"/>
      <c r="O182" s="306"/>
      <c r="P182" s="306"/>
      <c r="Q182" s="306"/>
      <c r="R182" s="306"/>
      <c r="S182" s="306"/>
      <c r="T182" s="306"/>
      <c r="U182" s="306"/>
      <c r="V182" s="306"/>
      <c r="W182" s="306"/>
      <c r="X182" s="306"/>
      <c r="Y182" s="306"/>
      <c r="Z182" s="306"/>
      <c r="AA182" s="306"/>
      <c r="AB182" s="306"/>
      <c r="AC182" s="306"/>
      <c r="AD182" s="306"/>
      <c r="AE182" s="306"/>
      <c r="AF182" s="306"/>
      <c r="AG182" s="306"/>
      <c r="AH182" s="306"/>
      <c r="AI182" s="306"/>
      <c r="AJ182" s="306"/>
      <c r="AK182" s="306"/>
      <c r="AL182" s="306"/>
      <c r="AM182" s="306"/>
      <c r="AN182" s="306"/>
      <c r="AO182" s="306"/>
      <c r="AP182" s="306"/>
      <c r="AQ182" s="306"/>
      <c r="AR182" s="306"/>
      <c r="AS182" s="306"/>
      <c r="AT182" s="306"/>
    </row>
    <row r="183" spans="2:46" ht="17.399999999999999">
      <c r="B183" s="306"/>
      <c r="C183" s="306"/>
      <c r="D183" s="306"/>
      <c r="E183" s="306"/>
      <c r="F183" s="306"/>
      <c r="G183" s="306"/>
      <c r="H183" s="306"/>
      <c r="I183" s="306"/>
      <c r="J183" s="306"/>
      <c r="K183" s="306"/>
      <c r="L183" s="306"/>
      <c r="M183" s="306"/>
      <c r="N183" s="306"/>
      <c r="O183" s="306"/>
      <c r="P183" s="306"/>
      <c r="Q183" s="306"/>
      <c r="R183" s="306"/>
      <c r="S183" s="306"/>
      <c r="T183" s="306"/>
      <c r="U183" s="306"/>
      <c r="V183" s="306"/>
      <c r="W183" s="306"/>
      <c r="X183" s="306"/>
      <c r="Y183" s="306"/>
      <c r="Z183" s="306"/>
      <c r="AA183" s="306"/>
      <c r="AB183" s="306"/>
      <c r="AC183" s="306"/>
      <c r="AD183" s="306"/>
      <c r="AE183" s="306"/>
      <c r="AF183" s="306"/>
      <c r="AG183" s="306"/>
      <c r="AH183" s="306"/>
      <c r="AI183" s="306"/>
      <c r="AJ183" s="306"/>
      <c r="AK183" s="306"/>
      <c r="AL183" s="306"/>
      <c r="AM183" s="306"/>
      <c r="AN183" s="306"/>
      <c r="AO183" s="306"/>
      <c r="AP183" s="306"/>
      <c r="AQ183" s="306"/>
      <c r="AR183" s="306"/>
      <c r="AS183" s="306"/>
      <c r="AT183" s="306"/>
    </row>
    <row r="184" spans="2:46" ht="17.399999999999999"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/>
      <c r="AD184" s="306"/>
      <c r="AE184" s="306"/>
      <c r="AF184" s="306"/>
      <c r="AG184" s="306"/>
      <c r="AH184" s="306"/>
      <c r="AI184" s="306"/>
      <c r="AJ184" s="306"/>
      <c r="AK184" s="306"/>
      <c r="AL184" s="306"/>
      <c r="AM184" s="306"/>
      <c r="AN184" s="306"/>
      <c r="AO184" s="306"/>
      <c r="AP184" s="306"/>
      <c r="AQ184" s="306"/>
      <c r="AR184" s="306"/>
      <c r="AS184" s="306"/>
      <c r="AT184" s="306"/>
    </row>
    <row r="185" spans="2:46" ht="17.399999999999999">
      <c r="B185" s="306"/>
      <c r="C185" s="306"/>
      <c r="D185" s="306"/>
      <c r="E185" s="306"/>
      <c r="F185" s="306"/>
      <c r="G185" s="306"/>
      <c r="H185" s="306"/>
      <c r="I185" s="306"/>
      <c r="J185" s="306"/>
      <c r="K185" s="306"/>
      <c r="L185" s="306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/>
      <c r="AD185" s="306"/>
      <c r="AE185" s="306"/>
      <c r="AF185" s="306"/>
      <c r="AG185" s="306"/>
      <c r="AH185" s="306"/>
      <c r="AI185" s="306"/>
      <c r="AJ185" s="306"/>
      <c r="AK185" s="306"/>
      <c r="AL185" s="306"/>
      <c r="AM185" s="306"/>
      <c r="AN185" s="306"/>
      <c r="AO185" s="306"/>
      <c r="AP185" s="306"/>
      <c r="AQ185" s="306"/>
      <c r="AR185" s="306"/>
      <c r="AS185" s="306"/>
      <c r="AT185" s="306"/>
    </row>
    <row r="186" spans="2:46" ht="17.399999999999999"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/>
      <c r="AD186" s="306"/>
      <c r="AE186" s="306"/>
      <c r="AF186" s="306"/>
      <c r="AG186" s="306"/>
      <c r="AH186" s="306"/>
      <c r="AI186" s="306"/>
      <c r="AJ186" s="306"/>
      <c r="AK186" s="306"/>
      <c r="AL186" s="306"/>
      <c r="AM186" s="306"/>
      <c r="AN186" s="306"/>
      <c r="AO186" s="306"/>
      <c r="AP186" s="306"/>
      <c r="AQ186" s="306"/>
      <c r="AR186" s="306"/>
      <c r="AS186" s="306"/>
      <c r="AT186" s="306"/>
    </row>
    <row r="187" spans="2:46" ht="17.399999999999999">
      <c r="B187" s="306"/>
      <c r="C187" s="306"/>
      <c r="D187" s="306"/>
      <c r="E187" s="306"/>
      <c r="F187" s="306"/>
      <c r="G187" s="306"/>
      <c r="H187" s="306"/>
      <c r="I187" s="306"/>
      <c r="J187" s="306"/>
      <c r="K187" s="306"/>
      <c r="L187" s="306"/>
      <c r="M187" s="306"/>
      <c r="N187" s="306"/>
      <c r="O187" s="306"/>
      <c r="P187" s="306"/>
      <c r="Q187" s="306"/>
      <c r="R187" s="306"/>
      <c r="S187" s="306"/>
      <c r="T187" s="306"/>
      <c r="U187" s="306"/>
      <c r="V187" s="306"/>
      <c r="W187" s="306"/>
      <c r="X187" s="306"/>
      <c r="Y187" s="306"/>
      <c r="Z187" s="306"/>
      <c r="AA187" s="306"/>
      <c r="AB187" s="306"/>
      <c r="AC187" s="306"/>
      <c r="AD187" s="306"/>
      <c r="AE187" s="306"/>
      <c r="AF187" s="306"/>
      <c r="AG187" s="306"/>
      <c r="AH187" s="306"/>
      <c r="AI187" s="306"/>
      <c r="AJ187" s="306"/>
      <c r="AK187" s="306"/>
      <c r="AL187" s="306"/>
      <c r="AM187" s="306"/>
      <c r="AN187" s="306"/>
      <c r="AO187" s="306"/>
      <c r="AP187" s="306"/>
      <c r="AQ187" s="306"/>
      <c r="AR187" s="306"/>
      <c r="AS187" s="306"/>
      <c r="AT187" s="306"/>
    </row>
    <row r="188" spans="2:46" ht="17.399999999999999">
      <c r="B188" s="306"/>
      <c r="C188" s="306"/>
      <c r="D188" s="306"/>
      <c r="E188" s="306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6"/>
      <c r="AT188" s="306"/>
    </row>
    <row r="189" spans="2:46" ht="17.399999999999999">
      <c r="B189" s="306"/>
      <c r="C189" s="306"/>
      <c r="D189" s="306"/>
      <c r="E189" s="306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6"/>
      <c r="AT189" s="306"/>
    </row>
    <row r="190" spans="2:46" ht="17.399999999999999">
      <c r="B190" s="306"/>
      <c r="C190" s="306"/>
      <c r="D190" s="306"/>
      <c r="E190" s="306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6"/>
      <c r="AT190" s="306"/>
    </row>
    <row r="191" spans="2:46" ht="17.399999999999999">
      <c r="B191" s="306"/>
      <c r="C191" s="306"/>
      <c r="D191" s="306"/>
      <c r="E191" s="306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6"/>
      <c r="AT191" s="306"/>
    </row>
    <row r="192" spans="2:46" ht="17.399999999999999">
      <c r="B192" s="306"/>
      <c r="C192" s="306"/>
      <c r="D192" s="306"/>
      <c r="E192" s="306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6"/>
      <c r="AT192" s="306"/>
    </row>
    <row r="193" spans="2:46" ht="17.399999999999999">
      <c r="B193" s="306"/>
      <c r="C193" s="306"/>
      <c r="D193" s="306"/>
      <c r="E193" s="306"/>
      <c r="F193" s="306"/>
      <c r="G193" s="306"/>
      <c r="H193" s="306"/>
      <c r="I193" s="306"/>
      <c r="J193" s="306"/>
      <c r="K193" s="306"/>
      <c r="L193" s="306"/>
      <c r="M193" s="306"/>
      <c r="N193" s="306"/>
      <c r="O193" s="306"/>
      <c r="P193" s="306"/>
      <c r="Q193" s="306"/>
      <c r="R193" s="306"/>
      <c r="S193" s="306"/>
      <c r="T193" s="306"/>
      <c r="U193" s="306"/>
      <c r="V193" s="306"/>
      <c r="W193" s="306"/>
      <c r="X193" s="306"/>
      <c r="Y193" s="306"/>
      <c r="Z193" s="306"/>
      <c r="AA193" s="306"/>
      <c r="AB193" s="306"/>
      <c r="AC193" s="306"/>
      <c r="AD193" s="306"/>
      <c r="AE193" s="306"/>
      <c r="AF193" s="306"/>
      <c r="AG193" s="306"/>
      <c r="AH193" s="306"/>
      <c r="AI193" s="306"/>
      <c r="AJ193" s="306"/>
      <c r="AK193" s="306"/>
      <c r="AL193" s="306"/>
      <c r="AM193" s="306"/>
      <c r="AN193" s="306"/>
      <c r="AO193" s="306"/>
      <c r="AP193" s="306"/>
      <c r="AQ193" s="306"/>
      <c r="AR193" s="306"/>
      <c r="AS193" s="306"/>
      <c r="AT193" s="306"/>
    </row>
    <row r="194" spans="2:46" ht="17.399999999999999">
      <c r="B194" s="306"/>
      <c r="C194" s="306"/>
      <c r="D194" s="306"/>
      <c r="E194" s="306"/>
      <c r="F194" s="306"/>
      <c r="G194" s="306"/>
      <c r="H194" s="306"/>
      <c r="I194" s="306"/>
      <c r="J194" s="306"/>
      <c r="K194" s="306"/>
      <c r="L194" s="306"/>
      <c r="M194" s="306"/>
      <c r="N194" s="306"/>
      <c r="O194" s="306"/>
      <c r="P194" s="306"/>
      <c r="Q194" s="306"/>
      <c r="R194" s="306"/>
      <c r="S194" s="306"/>
      <c r="T194" s="306"/>
      <c r="U194" s="306"/>
      <c r="V194" s="306"/>
      <c r="W194" s="306"/>
      <c r="X194" s="306"/>
      <c r="Y194" s="306"/>
      <c r="Z194" s="306"/>
      <c r="AA194" s="306"/>
      <c r="AB194" s="306"/>
      <c r="AC194" s="306"/>
      <c r="AD194" s="306"/>
      <c r="AE194" s="306"/>
      <c r="AF194" s="306"/>
      <c r="AG194" s="306"/>
      <c r="AH194" s="306"/>
      <c r="AI194" s="306"/>
      <c r="AJ194" s="306"/>
      <c r="AK194" s="306"/>
      <c r="AL194" s="306"/>
      <c r="AM194" s="306"/>
      <c r="AN194" s="306"/>
      <c r="AO194" s="306"/>
      <c r="AP194" s="306"/>
      <c r="AQ194" s="306"/>
      <c r="AR194" s="306"/>
      <c r="AS194" s="306"/>
      <c r="AT194" s="306"/>
    </row>
    <row r="195" spans="2:46" ht="17.399999999999999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  <c r="L195" s="306"/>
      <c r="M195" s="306"/>
      <c r="N195" s="306"/>
      <c r="O195" s="306"/>
      <c r="P195" s="306"/>
      <c r="Q195" s="306"/>
      <c r="R195" s="306"/>
      <c r="S195" s="306"/>
      <c r="T195" s="306"/>
      <c r="U195" s="306"/>
      <c r="V195" s="306"/>
      <c r="W195" s="306"/>
      <c r="X195" s="306"/>
      <c r="Y195" s="306"/>
      <c r="Z195" s="306"/>
      <c r="AA195" s="306"/>
      <c r="AB195" s="306"/>
      <c r="AC195" s="306"/>
      <c r="AD195" s="306"/>
      <c r="AE195" s="306"/>
      <c r="AF195" s="306"/>
      <c r="AG195" s="306"/>
      <c r="AH195" s="306"/>
      <c r="AI195" s="306"/>
      <c r="AJ195" s="306"/>
      <c r="AK195" s="306"/>
      <c r="AL195" s="306"/>
      <c r="AM195" s="306"/>
      <c r="AN195" s="306"/>
      <c r="AO195" s="306"/>
      <c r="AP195" s="306"/>
      <c r="AQ195" s="306"/>
      <c r="AR195" s="306"/>
      <c r="AS195" s="306"/>
      <c r="AT195" s="306"/>
    </row>
    <row r="196" spans="2:46" ht="17.399999999999999">
      <c r="B196" s="306"/>
      <c r="C196" s="306"/>
      <c r="D196" s="306"/>
      <c r="E196" s="306"/>
      <c r="F196" s="306"/>
      <c r="G196" s="306"/>
      <c r="H196" s="306"/>
      <c r="I196" s="306"/>
      <c r="J196" s="306"/>
      <c r="K196" s="306"/>
      <c r="L196" s="306"/>
      <c r="M196" s="306"/>
      <c r="N196" s="306"/>
      <c r="O196" s="306"/>
      <c r="P196" s="306"/>
      <c r="Q196" s="306"/>
      <c r="R196" s="306"/>
      <c r="S196" s="306"/>
      <c r="T196" s="306"/>
      <c r="U196" s="306"/>
      <c r="V196" s="306"/>
      <c r="W196" s="306"/>
      <c r="X196" s="306"/>
      <c r="Y196" s="306"/>
      <c r="Z196" s="306"/>
      <c r="AA196" s="306"/>
      <c r="AB196" s="306"/>
      <c r="AC196" s="306"/>
      <c r="AD196" s="306"/>
      <c r="AE196" s="306"/>
      <c r="AF196" s="306"/>
      <c r="AG196" s="306"/>
      <c r="AH196" s="306"/>
      <c r="AI196" s="306"/>
      <c r="AJ196" s="306"/>
      <c r="AK196" s="306"/>
      <c r="AL196" s="306"/>
      <c r="AM196" s="306"/>
      <c r="AN196" s="306"/>
      <c r="AO196" s="306"/>
      <c r="AP196" s="306"/>
      <c r="AQ196" s="306"/>
      <c r="AR196" s="306"/>
      <c r="AS196" s="306"/>
      <c r="AT196" s="306"/>
    </row>
    <row r="197" spans="2:46" ht="17.399999999999999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  <c r="L197" s="306"/>
      <c r="M197" s="306"/>
      <c r="N197" s="306"/>
      <c r="O197" s="306"/>
      <c r="P197" s="306"/>
      <c r="Q197" s="306"/>
      <c r="R197" s="306"/>
      <c r="S197" s="306"/>
      <c r="T197" s="306"/>
      <c r="U197" s="306"/>
      <c r="V197" s="306"/>
      <c r="W197" s="306"/>
      <c r="X197" s="306"/>
      <c r="Y197" s="306"/>
      <c r="Z197" s="306"/>
      <c r="AA197" s="306"/>
      <c r="AB197" s="306"/>
      <c r="AC197" s="306"/>
      <c r="AD197" s="306"/>
      <c r="AE197" s="306"/>
      <c r="AF197" s="306"/>
      <c r="AG197" s="306"/>
      <c r="AH197" s="306"/>
      <c r="AI197" s="306"/>
      <c r="AJ197" s="306"/>
      <c r="AK197" s="306"/>
      <c r="AL197" s="306"/>
      <c r="AM197" s="306"/>
      <c r="AN197" s="306"/>
      <c r="AO197" s="306"/>
      <c r="AP197" s="306"/>
      <c r="AQ197" s="306"/>
      <c r="AR197" s="306"/>
      <c r="AS197" s="306"/>
      <c r="AT197" s="306"/>
    </row>
    <row r="198" spans="2:46" ht="17.399999999999999">
      <c r="B198" s="306"/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306"/>
      <c r="O198" s="306"/>
      <c r="P198" s="306"/>
      <c r="Q198" s="306"/>
      <c r="R198" s="306"/>
      <c r="S198" s="306"/>
      <c r="T198" s="306"/>
      <c r="U198" s="306"/>
      <c r="V198" s="306"/>
      <c r="W198" s="306"/>
      <c r="X198" s="306"/>
      <c r="Y198" s="306"/>
      <c r="Z198" s="306"/>
      <c r="AA198" s="306"/>
      <c r="AB198" s="306"/>
      <c r="AC198" s="306"/>
      <c r="AD198" s="306"/>
      <c r="AE198" s="306"/>
      <c r="AF198" s="306"/>
      <c r="AG198" s="306"/>
      <c r="AH198" s="306"/>
      <c r="AI198" s="306"/>
      <c r="AJ198" s="306"/>
      <c r="AK198" s="306"/>
      <c r="AL198" s="306"/>
      <c r="AM198" s="306"/>
      <c r="AN198" s="306"/>
      <c r="AO198" s="306"/>
      <c r="AP198" s="306"/>
      <c r="AQ198" s="306"/>
      <c r="AR198" s="306"/>
      <c r="AS198" s="306"/>
      <c r="AT198" s="306"/>
    </row>
    <row r="199" spans="2:46" ht="17.399999999999999">
      <c r="B199" s="306"/>
      <c r="C199" s="306"/>
      <c r="D199" s="306"/>
      <c r="E199" s="306"/>
      <c r="F199" s="306"/>
      <c r="G199" s="306"/>
      <c r="H199" s="306"/>
      <c r="I199" s="306"/>
      <c r="J199" s="306"/>
      <c r="K199" s="306"/>
      <c r="L199" s="306"/>
      <c r="M199" s="306"/>
      <c r="N199" s="306"/>
      <c r="O199" s="306"/>
      <c r="P199" s="306"/>
      <c r="Q199" s="306"/>
      <c r="R199" s="306"/>
      <c r="S199" s="306"/>
      <c r="T199" s="306"/>
      <c r="U199" s="306"/>
      <c r="V199" s="306"/>
      <c r="W199" s="306"/>
      <c r="X199" s="306"/>
      <c r="Y199" s="306"/>
      <c r="Z199" s="306"/>
      <c r="AA199" s="306"/>
      <c r="AB199" s="306"/>
      <c r="AC199" s="306"/>
      <c r="AD199" s="306"/>
      <c r="AE199" s="306"/>
      <c r="AF199" s="306"/>
      <c r="AG199" s="306"/>
      <c r="AH199" s="306"/>
      <c r="AI199" s="306"/>
      <c r="AJ199" s="306"/>
      <c r="AK199" s="306"/>
      <c r="AL199" s="306"/>
      <c r="AM199" s="306"/>
      <c r="AN199" s="306"/>
      <c r="AO199" s="306"/>
      <c r="AP199" s="306"/>
      <c r="AQ199" s="306"/>
      <c r="AR199" s="306"/>
      <c r="AS199" s="306"/>
      <c r="AT199" s="306"/>
    </row>
    <row r="200" spans="2:46" ht="17.399999999999999">
      <c r="B200" s="306"/>
      <c r="C200" s="306"/>
      <c r="D200" s="306"/>
      <c r="E200" s="306"/>
      <c r="F200" s="306"/>
      <c r="G200" s="306"/>
      <c r="H200" s="306"/>
      <c r="I200" s="306"/>
      <c r="J200" s="306"/>
      <c r="K200" s="306"/>
      <c r="L200" s="306"/>
      <c r="M200" s="306"/>
      <c r="N200" s="306"/>
      <c r="O200" s="306"/>
      <c r="P200" s="306"/>
      <c r="Q200" s="306"/>
      <c r="R200" s="306"/>
      <c r="S200" s="306"/>
      <c r="T200" s="306"/>
      <c r="U200" s="306"/>
      <c r="V200" s="306"/>
      <c r="W200" s="306"/>
      <c r="X200" s="306"/>
      <c r="Y200" s="306"/>
      <c r="Z200" s="306"/>
      <c r="AA200" s="306"/>
      <c r="AB200" s="306"/>
      <c r="AC200" s="306"/>
      <c r="AD200" s="306"/>
      <c r="AE200" s="306"/>
      <c r="AF200" s="306"/>
      <c r="AG200" s="306"/>
      <c r="AH200" s="306"/>
      <c r="AI200" s="306"/>
      <c r="AJ200" s="306"/>
      <c r="AK200" s="306"/>
      <c r="AL200" s="306"/>
      <c r="AM200" s="306"/>
      <c r="AN200" s="306"/>
      <c r="AO200" s="306"/>
      <c r="AP200" s="306"/>
      <c r="AQ200" s="306"/>
      <c r="AR200" s="306"/>
      <c r="AS200" s="306"/>
      <c r="AT200" s="306"/>
    </row>
    <row r="201" spans="2:46" ht="17.399999999999999">
      <c r="B201" s="306"/>
      <c r="C201" s="306"/>
      <c r="D201" s="306"/>
      <c r="E201" s="306"/>
      <c r="F201" s="306"/>
      <c r="G201" s="306"/>
      <c r="H201" s="306"/>
      <c r="I201" s="306"/>
      <c r="J201" s="306"/>
      <c r="K201" s="306"/>
      <c r="L201" s="306"/>
      <c r="M201" s="306"/>
      <c r="N201" s="306"/>
      <c r="O201" s="306"/>
      <c r="P201" s="306"/>
      <c r="Q201" s="306"/>
      <c r="R201" s="306"/>
      <c r="S201" s="306"/>
      <c r="T201" s="306"/>
      <c r="U201" s="306"/>
      <c r="V201" s="306"/>
      <c r="W201" s="306"/>
      <c r="X201" s="306"/>
      <c r="Y201" s="306"/>
      <c r="Z201" s="306"/>
      <c r="AA201" s="306"/>
      <c r="AB201" s="306"/>
      <c r="AC201" s="306"/>
      <c r="AD201" s="306"/>
      <c r="AE201" s="306"/>
      <c r="AF201" s="306"/>
      <c r="AG201" s="306"/>
      <c r="AH201" s="306"/>
      <c r="AI201" s="306"/>
      <c r="AJ201" s="306"/>
      <c r="AK201" s="306"/>
      <c r="AL201" s="306"/>
      <c r="AM201" s="306"/>
      <c r="AN201" s="306"/>
      <c r="AO201" s="306"/>
      <c r="AP201" s="306"/>
      <c r="AQ201" s="306"/>
      <c r="AR201" s="306"/>
      <c r="AS201" s="306"/>
      <c r="AT201" s="306"/>
    </row>
    <row r="202" spans="2:46" ht="17.399999999999999">
      <c r="B202" s="306"/>
      <c r="C202" s="306"/>
      <c r="D202" s="306"/>
      <c r="E202" s="306"/>
      <c r="F202" s="306"/>
      <c r="G202" s="306"/>
      <c r="H202" s="306"/>
      <c r="I202" s="306"/>
      <c r="J202" s="306"/>
      <c r="K202" s="306"/>
      <c r="L202" s="306"/>
      <c r="M202" s="306"/>
      <c r="N202" s="306"/>
      <c r="O202" s="306"/>
      <c r="P202" s="306"/>
      <c r="Q202" s="306"/>
      <c r="R202" s="306"/>
      <c r="S202" s="306"/>
      <c r="T202" s="306"/>
      <c r="U202" s="306"/>
      <c r="V202" s="306"/>
      <c r="W202" s="306"/>
      <c r="X202" s="306"/>
      <c r="Y202" s="306"/>
      <c r="Z202" s="306"/>
      <c r="AA202" s="306"/>
      <c r="AB202" s="306"/>
      <c r="AC202" s="306"/>
      <c r="AD202" s="306"/>
      <c r="AE202" s="306"/>
      <c r="AF202" s="306"/>
      <c r="AG202" s="306"/>
      <c r="AH202" s="306"/>
      <c r="AI202" s="306"/>
      <c r="AJ202" s="306"/>
      <c r="AK202" s="306"/>
      <c r="AL202" s="306"/>
      <c r="AM202" s="306"/>
      <c r="AN202" s="306"/>
      <c r="AO202" s="306"/>
      <c r="AP202" s="306"/>
      <c r="AQ202" s="306"/>
      <c r="AR202" s="306"/>
      <c r="AS202" s="306"/>
      <c r="AT202" s="306"/>
    </row>
    <row r="203" spans="2:46" ht="17.399999999999999">
      <c r="B203" s="306"/>
      <c r="C203" s="306"/>
      <c r="D203" s="306"/>
      <c r="E203" s="306"/>
      <c r="F203" s="306"/>
      <c r="G203" s="306"/>
      <c r="H203" s="306"/>
      <c r="I203" s="306"/>
      <c r="J203" s="306"/>
      <c r="K203" s="306"/>
      <c r="L203" s="306"/>
      <c r="M203" s="306"/>
      <c r="N203" s="306"/>
      <c r="O203" s="306"/>
      <c r="P203" s="306"/>
      <c r="Q203" s="306"/>
      <c r="R203" s="306"/>
      <c r="S203" s="306"/>
      <c r="T203" s="306"/>
      <c r="U203" s="306"/>
      <c r="V203" s="306"/>
      <c r="W203" s="306"/>
      <c r="X203" s="306"/>
      <c r="Y203" s="306"/>
      <c r="Z203" s="306"/>
      <c r="AA203" s="306"/>
      <c r="AB203" s="306"/>
      <c r="AC203" s="306"/>
      <c r="AD203" s="306"/>
      <c r="AE203" s="306"/>
      <c r="AF203" s="306"/>
      <c r="AG203" s="306"/>
      <c r="AH203" s="306"/>
      <c r="AI203" s="306"/>
      <c r="AJ203" s="306"/>
      <c r="AK203" s="306"/>
      <c r="AL203" s="306"/>
      <c r="AM203" s="306"/>
      <c r="AN203" s="306"/>
      <c r="AO203" s="306"/>
      <c r="AP203" s="306"/>
      <c r="AQ203" s="306"/>
      <c r="AR203" s="306"/>
      <c r="AS203" s="306"/>
      <c r="AT203" s="306"/>
    </row>
    <row r="204" spans="2:46" ht="17.399999999999999">
      <c r="B204" s="306"/>
      <c r="C204" s="306"/>
      <c r="D204" s="306"/>
      <c r="E204" s="306"/>
      <c r="F204" s="306"/>
      <c r="G204" s="306"/>
      <c r="H204" s="306"/>
      <c r="I204" s="306"/>
      <c r="J204" s="306"/>
      <c r="K204" s="306"/>
      <c r="L204" s="306"/>
      <c r="M204" s="306"/>
      <c r="N204" s="306"/>
      <c r="O204" s="306"/>
      <c r="P204" s="306"/>
      <c r="Q204" s="306"/>
      <c r="R204" s="306"/>
      <c r="S204" s="306"/>
      <c r="T204" s="306"/>
      <c r="U204" s="306"/>
      <c r="V204" s="306"/>
      <c r="W204" s="306"/>
      <c r="X204" s="306"/>
      <c r="Y204" s="306"/>
      <c r="Z204" s="306"/>
      <c r="AA204" s="306"/>
      <c r="AB204" s="306"/>
      <c r="AC204" s="306"/>
      <c r="AD204" s="306"/>
      <c r="AE204" s="306"/>
      <c r="AF204" s="306"/>
      <c r="AG204" s="306"/>
      <c r="AH204" s="306"/>
      <c r="AI204" s="306"/>
      <c r="AJ204" s="306"/>
      <c r="AK204" s="306"/>
      <c r="AL204" s="306"/>
      <c r="AM204" s="306"/>
      <c r="AN204" s="306"/>
      <c r="AO204" s="306"/>
      <c r="AP204" s="306"/>
      <c r="AQ204" s="306"/>
      <c r="AR204" s="306"/>
      <c r="AS204" s="306"/>
      <c r="AT204" s="306"/>
    </row>
    <row r="205" spans="2:46" ht="17.399999999999999">
      <c r="B205" s="306"/>
      <c r="C205" s="306"/>
      <c r="D205" s="306"/>
      <c r="E205" s="306"/>
      <c r="F205" s="306"/>
      <c r="G205" s="306"/>
      <c r="H205" s="306"/>
      <c r="I205" s="306"/>
      <c r="J205" s="306"/>
      <c r="K205" s="306"/>
      <c r="L205" s="306"/>
      <c r="M205" s="306"/>
      <c r="N205" s="306"/>
      <c r="O205" s="306"/>
      <c r="P205" s="306"/>
      <c r="Q205" s="306"/>
      <c r="R205" s="306"/>
      <c r="S205" s="306"/>
      <c r="T205" s="306"/>
      <c r="U205" s="306"/>
      <c r="V205" s="306"/>
      <c r="W205" s="306"/>
      <c r="X205" s="306"/>
      <c r="Y205" s="306"/>
      <c r="Z205" s="306"/>
      <c r="AA205" s="306"/>
      <c r="AB205" s="306"/>
      <c r="AC205" s="306"/>
      <c r="AD205" s="306"/>
      <c r="AE205" s="306"/>
      <c r="AF205" s="306"/>
      <c r="AG205" s="306"/>
      <c r="AH205" s="306"/>
      <c r="AI205" s="306"/>
      <c r="AJ205" s="306"/>
      <c r="AK205" s="306"/>
      <c r="AL205" s="306"/>
      <c r="AM205" s="306"/>
      <c r="AN205" s="306"/>
      <c r="AO205" s="306"/>
      <c r="AP205" s="306"/>
      <c r="AQ205" s="306"/>
      <c r="AR205" s="306"/>
      <c r="AS205" s="306"/>
      <c r="AT205" s="306"/>
    </row>
    <row r="206" spans="2:46" ht="17.399999999999999">
      <c r="B206" s="306"/>
      <c r="C206" s="306"/>
      <c r="D206" s="306"/>
      <c r="E206" s="306"/>
      <c r="F206" s="306"/>
      <c r="G206" s="306"/>
      <c r="H206" s="306"/>
      <c r="I206" s="306"/>
      <c r="J206" s="306"/>
      <c r="K206" s="306"/>
      <c r="L206" s="306"/>
      <c r="M206" s="306"/>
      <c r="N206" s="306"/>
      <c r="O206" s="306"/>
      <c r="P206" s="306"/>
      <c r="Q206" s="306"/>
      <c r="R206" s="306"/>
      <c r="S206" s="306"/>
      <c r="T206" s="306"/>
      <c r="U206" s="306"/>
      <c r="V206" s="306"/>
      <c r="W206" s="306"/>
      <c r="X206" s="306"/>
      <c r="Y206" s="306"/>
      <c r="Z206" s="306"/>
      <c r="AA206" s="306"/>
      <c r="AB206" s="306"/>
      <c r="AC206" s="306"/>
      <c r="AD206" s="306"/>
      <c r="AE206" s="306"/>
      <c r="AF206" s="306"/>
      <c r="AG206" s="306"/>
      <c r="AH206" s="306"/>
      <c r="AI206" s="306"/>
      <c r="AJ206" s="306"/>
      <c r="AK206" s="306"/>
      <c r="AL206" s="306"/>
      <c r="AM206" s="306"/>
      <c r="AN206" s="306"/>
      <c r="AO206" s="306"/>
      <c r="AP206" s="306"/>
      <c r="AQ206" s="306"/>
      <c r="AR206" s="306"/>
      <c r="AS206" s="306"/>
      <c r="AT206" s="306"/>
    </row>
    <row r="207" spans="2:46" ht="17.399999999999999">
      <c r="B207" s="306"/>
      <c r="C207" s="306"/>
      <c r="D207" s="306"/>
      <c r="E207" s="306"/>
      <c r="F207" s="306"/>
      <c r="G207" s="306"/>
      <c r="H207" s="306"/>
      <c r="I207" s="306"/>
      <c r="J207" s="306"/>
      <c r="K207" s="306"/>
      <c r="L207" s="306"/>
      <c r="M207" s="306"/>
      <c r="N207" s="306"/>
      <c r="O207" s="306"/>
      <c r="P207" s="306"/>
      <c r="Q207" s="306"/>
      <c r="R207" s="306"/>
      <c r="S207" s="306"/>
      <c r="T207" s="306"/>
      <c r="U207" s="306"/>
      <c r="V207" s="306"/>
      <c r="W207" s="306"/>
      <c r="X207" s="306"/>
      <c r="Y207" s="306"/>
      <c r="Z207" s="306"/>
      <c r="AA207" s="306"/>
      <c r="AB207" s="306"/>
      <c r="AC207" s="306"/>
      <c r="AD207" s="306"/>
      <c r="AE207" s="306"/>
      <c r="AF207" s="306"/>
      <c r="AG207" s="306"/>
      <c r="AH207" s="306"/>
      <c r="AI207" s="306"/>
      <c r="AJ207" s="306"/>
      <c r="AK207" s="306"/>
      <c r="AL207" s="306"/>
      <c r="AM207" s="306"/>
      <c r="AN207" s="306"/>
      <c r="AO207" s="306"/>
      <c r="AP207" s="306"/>
      <c r="AQ207" s="306"/>
      <c r="AR207" s="306"/>
      <c r="AS207" s="306"/>
      <c r="AT207" s="306"/>
    </row>
    <row r="208" spans="2:46" ht="17.399999999999999">
      <c r="B208" s="306"/>
      <c r="C208" s="306"/>
      <c r="D208" s="306"/>
      <c r="E208" s="306"/>
      <c r="F208" s="306"/>
      <c r="G208" s="306"/>
      <c r="H208" s="306"/>
      <c r="I208" s="306"/>
      <c r="J208" s="306"/>
      <c r="K208" s="306"/>
      <c r="L208" s="306"/>
      <c r="M208" s="306"/>
      <c r="N208" s="306"/>
      <c r="O208" s="306"/>
      <c r="P208" s="306"/>
      <c r="Q208" s="306"/>
      <c r="R208" s="306"/>
      <c r="S208" s="306"/>
      <c r="T208" s="306"/>
      <c r="U208" s="306"/>
      <c r="V208" s="306"/>
      <c r="W208" s="306"/>
      <c r="X208" s="306"/>
      <c r="Y208" s="306"/>
      <c r="Z208" s="306"/>
      <c r="AA208" s="306"/>
      <c r="AB208" s="306"/>
      <c r="AC208" s="306"/>
      <c r="AD208" s="306"/>
      <c r="AE208" s="306"/>
      <c r="AF208" s="306"/>
      <c r="AG208" s="306"/>
      <c r="AH208" s="306"/>
      <c r="AI208" s="306"/>
      <c r="AJ208" s="306"/>
      <c r="AK208" s="306"/>
      <c r="AL208" s="306"/>
      <c r="AM208" s="306"/>
      <c r="AN208" s="306"/>
      <c r="AO208" s="306"/>
      <c r="AP208" s="306"/>
      <c r="AQ208" s="306"/>
      <c r="AR208" s="306"/>
      <c r="AS208" s="306"/>
      <c r="AT208" s="306"/>
    </row>
    <row r="209" spans="2:46" ht="17.399999999999999">
      <c r="B209" s="306"/>
      <c r="C209" s="306"/>
      <c r="D209" s="306"/>
      <c r="E209" s="306"/>
      <c r="F209" s="306"/>
      <c r="G209" s="306"/>
      <c r="H209" s="306"/>
      <c r="I209" s="306"/>
      <c r="J209" s="306"/>
      <c r="K209" s="306"/>
      <c r="L209" s="306"/>
      <c r="M209" s="306"/>
      <c r="N209" s="306"/>
      <c r="O209" s="306"/>
      <c r="P209" s="306"/>
      <c r="Q209" s="306"/>
      <c r="R209" s="306"/>
      <c r="S209" s="306"/>
      <c r="T209" s="306"/>
      <c r="U209" s="306"/>
      <c r="V209" s="306"/>
      <c r="W209" s="306"/>
      <c r="X209" s="306"/>
      <c r="Y209" s="306"/>
      <c r="Z209" s="306"/>
      <c r="AA209" s="306"/>
      <c r="AB209" s="306"/>
      <c r="AC209" s="306"/>
      <c r="AD209" s="306"/>
      <c r="AE209" s="306"/>
      <c r="AF209" s="306"/>
      <c r="AG209" s="306"/>
      <c r="AH209" s="306"/>
      <c r="AI209" s="306"/>
      <c r="AJ209" s="306"/>
      <c r="AK209" s="306"/>
      <c r="AL209" s="306"/>
      <c r="AM209" s="306"/>
      <c r="AN209" s="306"/>
      <c r="AO209" s="306"/>
      <c r="AP209" s="306"/>
      <c r="AQ209" s="306"/>
      <c r="AR209" s="306"/>
      <c r="AS209" s="306"/>
      <c r="AT209" s="306"/>
    </row>
    <row r="210" spans="2:46" ht="17.399999999999999">
      <c r="B210" s="306"/>
      <c r="C210" s="306"/>
      <c r="D210" s="306"/>
      <c r="E210" s="306"/>
      <c r="F210" s="306"/>
      <c r="G210" s="306"/>
      <c r="H210" s="306"/>
      <c r="I210" s="306"/>
      <c r="J210" s="306"/>
      <c r="K210" s="306"/>
      <c r="L210" s="306"/>
      <c r="M210" s="306"/>
      <c r="N210" s="306"/>
      <c r="O210" s="306"/>
      <c r="P210" s="306"/>
      <c r="Q210" s="306"/>
      <c r="R210" s="306"/>
      <c r="S210" s="306"/>
      <c r="T210" s="306"/>
      <c r="U210" s="306"/>
      <c r="V210" s="306"/>
      <c r="W210" s="306"/>
      <c r="X210" s="306"/>
      <c r="Y210" s="306"/>
      <c r="Z210" s="306"/>
      <c r="AA210" s="306"/>
      <c r="AB210" s="306"/>
      <c r="AC210" s="306"/>
      <c r="AD210" s="306"/>
      <c r="AE210" s="306"/>
      <c r="AF210" s="306"/>
      <c r="AG210" s="306"/>
      <c r="AH210" s="306"/>
      <c r="AI210" s="306"/>
      <c r="AJ210" s="306"/>
      <c r="AK210" s="306"/>
      <c r="AL210" s="306"/>
      <c r="AM210" s="306"/>
      <c r="AN210" s="306"/>
      <c r="AO210" s="306"/>
      <c r="AP210" s="306"/>
      <c r="AQ210" s="306"/>
      <c r="AR210" s="306"/>
      <c r="AS210" s="306"/>
      <c r="AT210" s="306"/>
    </row>
    <row r="211" spans="2:46" ht="17.399999999999999">
      <c r="B211" s="306"/>
      <c r="C211" s="306"/>
      <c r="D211" s="306"/>
      <c r="E211" s="306"/>
      <c r="F211" s="306"/>
      <c r="G211" s="306"/>
      <c r="H211" s="306"/>
      <c r="I211" s="306"/>
      <c r="J211" s="306"/>
      <c r="K211" s="306"/>
      <c r="L211" s="306"/>
      <c r="M211" s="306"/>
      <c r="N211" s="306"/>
      <c r="O211" s="306"/>
      <c r="P211" s="306"/>
      <c r="Q211" s="306"/>
      <c r="R211" s="306"/>
      <c r="S211" s="306"/>
      <c r="T211" s="306"/>
      <c r="U211" s="306"/>
      <c r="V211" s="306"/>
      <c r="W211" s="306"/>
      <c r="X211" s="306"/>
      <c r="Y211" s="306"/>
      <c r="Z211" s="306"/>
      <c r="AA211" s="306"/>
      <c r="AB211" s="306"/>
      <c r="AC211" s="306"/>
      <c r="AD211" s="306"/>
      <c r="AE211" s="306"/>
      <c r="AF211" s="306"/>
      <c r="AG211" s="306"/>
      <c r="AH211" s="306"/>
      <c r="AI211" s="306"/>
      <c r="AJ211" s="306"/>
      <c r="AK211" s="306"/>
      <c r="AL211" s="306"/>
      <c r="AM211" s="306"/>
      <c r="AN211" s="306"/>
      <c r="AO211" s="306"/>
      <c r="AP211" s="306"/>
      <c r="AQ211" s="306"/>
      <c r="AR211" s="306"/>
      <c r="AS211" s="306"/>
      <c r="AT211" s="306"/>
    </row>
    <row r="212" spans="2:46" ht="17.399999999999999">
      <c r="B212" s="306"/>
      <c r="C212" s="306"/>
      <c r="D212" s="306"/>
      <c r="E212" s="306"/>
      <c r="F212" s="306"/>
      <c r="G212" s="306"/>
      <c r="H212" s="306"/>
      <c r="I212" s="306"/>
      <c r="J212" s="306"/>
      <c r="K212" s="306"/>
      <c r="L212" s="306"/>
      <c r="M212" s="306"/>
      <c r="N212" s="306"/>
      <c r="O212" s="306"/>
      <c r="P212" s="306"/>
      <c r="Q212" s="306"/>
      <c r="R212" s="306"/>
      <c r="S212" s="306"/>
      <c r="T212" s="306"/>
      <c r="U212" s="306"/>
      <c r="V212" s="306"/>
      <c r="W212" s="306"/>
      <c r="X212" s="306"/>
      <c r="Y212" s="306"/>
      <c r="Z212" s="306"/>
      <c r="AA212" s="306"/>
      <c r="AB212" s="306"/>
      <c r="AC212" s="306"/>
      <c r="AD212" s="306"/>
      <c r="AE212" s="306"/>
      <c r="AF212" s="306"/>
      <c r="AG212" s="306"/>
      <c r="AH212" s="306"/>
      <c r="AI212" s="306"/>
      <c r="AJ212" s="306"/>
      <c r="AK212" s="306"/>
      <c r="AL212" s="306"/>
      <c r="AM212" s="306"/>
      <c r="AN212" s="306"/>
      <c r="AO212" s="306"/>
      <c r="AP212" s="306"/>
      <c r="AQ212" s="306"/>
      <c r="AR212" s="306"/>
      <c r="AS212" s="306"/>
      <c r="AT212" s="306"/>
    </row>
    <row r="213" spans="2:46" ht="17.399999999999999">
      <c r="B213" s="306"/>
      <c r="C213" s="306"/>
      <c r="D213" s="306"/>
      <c r="E213" s="306"/>
      <c r="F213" s="306"/>
      <c r="G213" s="306"/>
      <c r="H213" s="306"/>
      <c r="I213" s="306"/>
      <c r="J213" s="306"/>
      <c r="K213" s="306"/>
      <c r="L213" s="306"/>
      <c r="M213" s="306"/>
      <c r="N213" s="306"/>
      <c r="O213" s="306"/>
      <c r="P213" s="306"/>
      <c r="Q213" s="306"/>
      <c r="R213" s="306"/>
      <c r="S213" s="306"/>
      <c r="T213" s="306"/>
      <c r="U213" s="306"/>
      <c r="V213" s="306"/>
      <c r="W213" s="306"/>
      <c r="X213" s="306"/>
      <c r="Y213" s="306"/>
      <c r="Z213" s="306"/>
      <c r="AA213" s="306"/>
      <c r="AB213" s="306"/>
      <c r="AC213" s="306"/>
      <c r="AD213" s="306"/>
      <c r="AE213" s="306"/>
      <c r="AF213" s="306"/>
      <c r="AG213" s="306"/>
      <c r="AH213" s="306"/>
      <c r="AI213" s="306"/>
      <c r="AJ213" s="306"/>
      <c r="AK213" s="306"/>
      <c r="AL213" s="306"/>
      <c r="AM213" s="306"/>
      <c r="AN213" s="306"/>
      <c r="AO213" s="306"/>
      <c r="AP213" s="306"/>
      <c r="AQ213" s="306"/>
      <c r="AR213" s="306"/>
      <c r="AS213" s="306"/>
      <c r="AT213" s="306"/>
    </row>
    <row r="214" spans="2:46" ht="17.399999999999999">
      <c r="B214" s="306"/>
      <c r="C214" s="306"/>
      <c r="D214" s="306"/>
      <c r="E214" s="306"/>
      <c r="F214" s="306"/>
      <c r="G214" s="306"/>
      <c r="H214" s="306"/>
      <c r="I214" s="306"/>
      <c r="J214" s="306"/>
      <c r="K214" s="306"/>
      <c r="L214" s="306"/>
      <c r="M214" s="306"/>
      <c r="N214" s="306"/>
      <c r="O214" s="306"/>
      <c r="P214" s="306"/>
      <c r="Q214" s="306"/>
      <c r="R214" s="306"/>
      <c r="S214" s="306"/>
      <c r="T214" s="306"/>
      <c r="U214" s="306"/>
      <c r="V214" s="306"/>
      <c r="W214" s="306"/>
      <c r="X214" s="306"/>
      <c r="Y214" s="306"/>
      <c r="Z214" s="306"/>
      <c r="AA214" s="306"/>
      <c r="AB214" s="306"/>
      <c r="AC214" s="306"/>
      <c r="AD214" s="306"/>
      <c r="AE214" s="306"/>
      <c r="AF214" s="306"/>
      <c r="AG214" s="306"/>
      <c r="AH214" s="306"/>
      <c r="AI214" s="306"/>
      <c r="AJ214" s="306"/>
      <c r="AK214" s="306"/>
      <c r="AL214" s="306"/>
      <c r="AM214" s="306"/>
      <c r="AN214" s="306"/>
      <c r="AO214" s="306"/>
      <c r="AP214" s="306"/>
      <c r="AQ214" s="306"/>
      <c r="AR214" s="306"/>
      <c r="AS214" s="306"/>
      <c r="AT214" s="306"/>
    </row>
    <row r="215" spans="2:46" ht="17.399999999999999">
      <c r="B215" s="306"/>
      <c r="C215" s="306"/>
      <c r="D215" s="306"/>
      <c r="E215" s="306"/>
      <c r="F215" s="306"/>
      <c r="G215" s="306"/>
      <c r="H215" s="306"/>
      <c r="I215" s="306"/>
      <c r="J215" s="306"/>
      <c r="K215" s="306"/>
      <c r="L215" s="306"/>
      <c r="M215" s="306"/>
      <c r="N215" s="306"/>
      <c r="O215" s="306"/>
      <c r="P215" s="306"/>
      <c r="Q215" s="306"/>
      <c r="R215" s="306"/>
      <c r="S215" s="306"/>
      <c r="T215" s="306"/>
      <c r="U215" s="306"/>
      <c r="V215" s="306"/>
      <c r="W215" s="306"/>
      <c r="X215" s="306"/>
      <c r="Y215" s="306"/>
      <c r="Z215" s="306"/>
      <c r="AA215" s="306"/>
      <c r="AB215" s="306"/>
      <c r="AC215" s="306"/>
      <c r="AD215" s="306"/>
      <c r="AE215" s="306"/>
      <c r="AF215" s="306"/>
      <c r="AG215" s="306"/>
      <c r="AH215" s="306"/>
      <c r="AI215" s="306"/>
      <c r="AJ215" s="306"/>
      <c r="AK215" s="306"/>
      <c r="AL215" s="306"/>
      <c r="AM215" s="306"/>
      <c r="AN215" s="306"/>
      <c r="AO215" s="306"/>
      <c r="AP215" s="306"/>
      <c r="AQ215" s="306"/>
      <c r="AR215" s="306"/>
      <c r="AS215" s="306"/>
      <c r="AT215" s="306"/>
    </row>
    <row r="216" spans="2:46" ht="17.399999999999999">
      <c r="B216" s="306"/>
      <c r="C216" s="306"/>
      <c r="D216" s="306"/>
      <c r="E216" s="306"/>
      <c r="F216" s="306"/>
      <c r="G216" s="306"/>
      <c r="H216" s="306"/>
      <c r="I216" s="306"/>
      <c r="J216" s="306"/>
      <c r="K216" s="306"/>
      <c r="L216" s="306"/>
      <c r="M216" s="306"/>
      <c r="N216" s="306"/>
      <c r="O216" s="306"/>
      <c r="P216" s="306"/>
      <c r="Q216" s="306"/>
      <c r="R216" s="306"/>
      <c r="S216" s="306"/>
      <c r="T216" s="306"/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06"/>
      <c r="AF216" s="306"/>
      <c r="AG216" s="306"/>
      <c r="AH216" s="306"/>
      <c r="AI216" s="306"/>
      <c r="AJ216" s="306"/>
      <c r="AK216" s="306"/>
      <c r="AL216" s="306"/>
      <c r="AM216" s="306"/>
      <c r="AN216" s="306"/>
      <c r="AO216" s="306"/>
      <c r="AP216" s="306"/>
      <c r="AQ216" s="306"/>
      <c r="AR216" s="306"/>
      <c r="AS216" s="306"/>
      <c r="AT216" s="306"/>
    </row>
    <row r="217" spans="2:46" ht="17.399999999999999">
      <c r="B217" s="306"/>
      <c r="C217" s="306"/>
      <c r="D217" s="306"/>
      <c r="E217" s="306"/>
      <c r="F217" s="306"/>
      <c r="G217" s="306"/>
      <c r="H217" s="306"/>
      <c r="I217" s="306"/>
      <c r="J217" s="306"/>
      <c r="K217" s="306"/>
      <c r="L217" s="306"/>
      <c r="M217" s="306"/>
      <c r="N217" s="306"/>
      <c r="O217" s="306"/>
      <c r="P217" s="306"/>
      <c r="Q217" s="306"/>
      <c r="R217" s="306"/>
      <c r="S217" s="306"/>
      <c r="T217" s="306"/>
      <c r="U217" s="306"/>
      <c r="V217" s="306"/>
      <c r="W217" s="306"/>
      <c r="X217" s="306"/>
      <c r="Y217" s="306"/>
      <c r="Z217" s="306"/>
      <c r="AA217" s="306"/>
      <c r="AB217" s="306"/>
      <c r="AC217" s="306"/>
      <c r="AD217" s="306"/>
      <c r="AE217" s="306"/>
      <c r="AF217" s="306"/>
      <c r="AG217" s="306"/>
      <c r="AH217" s="306"/>
      <c r="AI217" s="306"/>
      <c r="AJ217" s="306"/>
      <c r="AK217" s="306"/>
      <c r="AL217" s="306"/>
      <c r="AM217" s="306"/>
      <c r="AN217" s="306"/>
      <c r="AO217" s="306"/>
      <c r="AP217" s="306"/>
      <c r="AQ217" s="306"/>
      <c r="AR217" s="306"/>
      <c r="AS217" s="306"/>
      <c r="AT217" s="306"/>
    </row>
    <row r="218" spans="2:46" ht="17.399999999999999">
      <c r="B218" s="306"/>
      <c r="C218" s="306"/>
      <c r="D218" s="306"/>
      <c r="E218" s="306"/>
      <c r="F218" s="306"/>
      <c r="G218" s="306"/>
      <c r="H218" s="306"/>
      <c r="I218" s="306"/>
      <c r="J218" s="306"/>
      <c r="K218" s="306"/>
      <c r="L218" s="306"/>
      <c r="M218" s="306"/>
      <c r="N218" s="306"/>
      <c r="O218" s="306"/>
      <c r="P218" s="306"/>
      <c r="Q218" s="306"/>
      <c r="R218" s="306"/>
      <c r="S218" s="306"/>
      <c r="T218" s="306"/>
      <c r="U218" s="306"/>
      <c r="V218" s="306"/>
      <c r="W218" s="306"/>
      <c r="X218" s="306"/>
      <c r="Y218" s="306"/>
      <c r="Z218" s="306"/>
      <c r="AA218" s="306"/>
      <c r="AB218" s="306"/>
      <c r="AC218" s="306"/>
      <c r="AD218" s="306"/>
      <c r="AE218" s="306"/>
      <c r="AF218" s="306"/>
      <c r="AG218" s="306"/>
      <c r="AH218" s="306"/>
      <c r="AI218" s="306"/>
      <c r="AJ218" s="306"/>
      <c r="AK218" s="306"/>
      <c r="AL218" s="306"/>
      <c r="AM218" s="306"/>
      <c r="AN218" s="306"/>
      <c r="AO218" s="306"/>
      <c r="AP218" s="306"/>
      <c r="AQ218" s="306"/>
      <c r="AR218" s="306"/>
      <c r="AS218" s="306"/>
      <c r="AT218" s="306"/>
    </row>
    <row r="219" spans="2:46" ht="17.399999999999999">
      <c r="B219" s="306"/>
      <c r="C219" s="306"/>
      <c r="D219" s="306"/>
      <c r="E219" s="306"/>
      <c r="F219" s="306"/>
      <c r="G219" s="306"/>
      <c r="H219" s="306"/>
      <c r="I219" s="306"/>
      <c r="J219" s="306"/>
      <c r="K219" s="306"/>
      <c r="L219" s="306"/>
      <c r="M219" s="306"/>
      <c r="N219" s="306"/>
      <c r="O219" s="306"/>
      <c r="P219" s="306"/>
      <c r="Q219" s="306"/>
      <c r="R219" s="306"/>
      <c r="S219" s="306"/>
      <c r="T219" s="306"/>
      <c r="U219" s="306"/>
      <c r="V219" s="306"/>
      <c r="W219" s="306"/>
      <c r="X219" s="306"/>
      <c r="Y219" s="306"/>
      <c r="Z219" s="306"/>
      <c r="AA219" s="306"/>
      <c r="AB219" s="306"/>
      <c r="AC219" s="306"/>
      <c r="AD219" s="306"/>
      <c r="AE219" s="306"/>
      <c r="AF219" s="306"/>
      <c r="AG219" s="306"/>
      <c r="AH219" s="306"/>
      <c r="AI219" s="306"/>
      <c r="AJ219" s="306"/>
      <c r="AK219" s="306"/>
      <c r="AL219" s="306"/>
      <c r="AM219" s="306"/>
      <c r="AN219" s="306"/>
      <c r="AO219" s="306"/>
      <c r="AP219" s="306"/>
      <c r="AQ219" s="306"/>
      <c r="AR219" s="306"/>
      <c r="AS219" s="306"/>
      <c r="AT219" s="306"/>
    </row>
    <row r="220" spans="2:46" ht="17.399999999999999">
      <c r="B220" s="306"/>
      <c r="C220" s="306"/>
      <c r="D220" s="306"/>
      <c r="E220" s="306"/>
      <c r="F220" s="306"/>
      <c r="G220" s="306"/>
      <c r="H220" s="306"/>
      <c r="I220" s="306"/>
      <c r="J220" s="306"/>
      <c r="K220" s="306"/>
      <c r="L220" s="306"/>
      <c r="M220" s="306"/>
      <c r="N220" s="306"/>
      <c r="O220" s="306"/>
      <c r="P220" s="306"/>
      <c r="Q220" s="306"/>
      <c r="R220" s="306"/>
      <c r="S220" s="306"/>
      <c r="T220" s="306"/>
      <c r="U220" s="306"/>
      <c r="V220" s="306"/>
      <c r="W220" s="306"/>
      <c r="X220" s="306"/>
      <c r="Y220" s="306"/>
      <c r="Z220" s="306"/>
      <c r="AA220" s="306"/>
      <c r="AB220" s="306"/>
      <c r="AC220" s="306"/>
      <c r="AD220" s="306"/>
      <c r="AE220" s="306"/>
      <c r="AF220" s="306"/>
      <c r="AG220" s="306"/>
      <c r="AH220" s="306"/>
      <c r="AI220" s="306"/>
      <c r="AJ220" s="306"/>
      <c r="AK220" s="306"/>
      <c r="AL220" s="306"/>
      <c r="AM220" s="306"/>
      <c r="AN220" s="306"/>
      <c r="AO220" s="306"/>
      <c r="AP220" s="306"/>
      <c r="AQ220" s="306"/>
      <c r="AR220" s="306"/>
      <c r="AS220" s="306"/>
      <c r="AT220" s="306"/>
    </row>
    <row r="221" spans="2:46" ht="17.399999999999999">
      <c r="B221" s="306"/>
      <c r="C221" s="306"/>
      <c r="D221" s="306"/>
      <c r="E221" s="306"/>
      <c r="F221" s="306"/>
      <c r="G221" s="306"/>
      <c r="H221" s="306"/>
      <c r="I221" s="306"/>
      <c r="J221" s="306"/>
      <c r="K221" s="306"/>
      <c r="L221" s="306"/>
      <c r="M221" s="306"/>
      <c r="N221" s="306"/>
      <c r="O221" s="306"/>
      <c r="P221" s="306"/>
      <c r="Q221" s="306"/>
      <c r="R221" s="306"/>
      <c r="S221" s="306"/>
      <c r="T221" s="306"/>
      <c r="U221" s="306"/>
      <c r="V221" s="306"/>
      <c r="W221" s="306"/>
      <c r="X221" s="306"/>
      <c r="Y221" s="306"/>
      <c r="Z221" s="306"/>
      <c r="AA221" s="306"/>
      <c r="AB221" s="306"/>
      <c r="AC221" s="306"/>
      <c r="AD221" s="306"/>
      <c r="AE221" s="306"/>
      <c r="AF221" s="306"/>
      <c r="AG221" s="306"/>
      <c r="AH221" s="306"/>
      <c r="AI221" s="306"/>
      <c r="AJ221" s="306"/>
      <c r="AK221" s="306"/>
      <c r="AL221" s="306"/>
      <c r="AM221" s="306"/>
      <c r="AN221" s="306"/>
      <c r="AO221" s="306"/>
      <c r="AP221" s="306"/>
      <c r="AQ221" s="306"/>
      <c r="AR221" s="306"/>
      <c r="AS221" s="306"/>
      <c r="AT221" s="306"/>
    </row>
    <row r="222" spans="2:46" ht="17.399999999999999">
      <c r="B222" s="306"/>
      <c r="C222" s="306"/>
      <c r="D222" s="306"/>
      <c r="E222" s="306"/>
      <c r="F222" s="306"/>
      <c r="G222" s="306"/>
      <c r="H222" s="306"/>
      <c r="I222" s="306"/>
      <c r="J222" s="306"/>
      <c r="K222" s="306"/>
      <c r="L222" s="306"/>
      <c r="M222" s="306"/>
      <c r="N222" s="306"/>
      <c r="O222" s="306"/>
      <c r="P222" s="306"/>
      <c r="Q222" s="306"/>
      <c r="R222" s="306"/>
      <c r="S222" s="306"/>
      <c r="T222" s="306"/>
      <c r="U222" s="306"/>
      <c r="V222" s="306"/>
      <c r="W222" s="306"/>
      <c r="X222" s="306"/>
      <c r="Y222" s="306"/>
      <c r="Z222" s="306"/>
      <c r="AA222" s="306"/>
      <c r="AB222" s="306"/>
      <c r="AC222" s="306"/>
      <c r="AD222" s="306"/>
      <c r="AE222" s="306"/>
      <c r="AF222" s="306"/>
      <c r="AG222" s="306"/>
      <c r="AH222" s="306"/>
      <c r="AI222" s="306"/>
      <c r="AJ222" s="306"/>
      <c r="AK222" s="306"/>
      <c r="AL222" s="306"/>
      <c r="AM222" s="306"/>
      <c r="AN222" s="306"/>
      <c r="AO222" s="306"/>
      <c r="AP222" s="306"/>
      <c r="AQ222" s="306"/>
      <c r="AR222" s="306"/>
      <c r="AS222" s="306"/>
      <c r="AT222" s="306"/>
    </row>
  </sheetData>
  <sortState xmlns:xlrd2="http://schemas.microsoft.com/office/spreadsheetml/2017/richdata2" ref="B3:F33">
    <sortCondition descending="1" ref="E3:E3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E86C-744C-41F8-9E68-237E183253F5}">
  <dimension ref="A1:L36"/>
  <sheetViews>
    <sheetView workbookViewId="0">
      <selection activeCell="I30" sqref="I30"/>
    </sheetView>
  </sheetViews>
  <sheetFormatPr defaultRowHeight="14.4"/>
  <cols>
    <col min="1" max="1" width="5.77734375" customWidth="1"/>
    <col min="2" max="2" width="26.77734375" customWidth="1"/>
    <col min="3" max="3" width="11.21875" customWidth="1"/>
    <col min="4" max="5" width="8.77734375" customWidth="1"/>
    <col min="6" max="6" width="12.77734375" customWidth="1"/>
  </cols>
  <sheetData>
    <row r="1" spans="1:12" ht="27.6">
      <c r="A1" s="314" t="s">
        <v>83</v>
      </c>
      <c r="B1" s="314"/>
      <c r="C1" s="314"/>
      <c r="D1" s="314"/>
      <c r="E1" s="314"/>
      <c r="F1" s="314"/>
      <c r="G1" s="314"/>
      <c r="H1" s="315"/>
      <c r="I1" s="315"/>
      <c r="J1" s="315"/>
      <c r="K1" s="315"/>
      <c r="L1" s="315"/>
    </row>
    <row r="2" spans="1:12" ht="17.399999999999999">
      <c r="A2" s="306"/>
      <c r="B2" s="306"/>
      <c r="C2" s="308" t="s">
        <v>79</v>
      </c>
      <c r="D2" s="308"/>
      <c r="E2" s="308"/>
      <c r="F2" s="308" t="s">
        <v>78</v>
      </c>
      <c r="G2" s="308"/>
    </row>
    <row r="3" spans="1:12" ht="17.399999999999999">
      <c r="A3" s="306"/>
      <c r="B3" s="306"/>
      <c r="C3" s="308">
        <v>20</v>
      </c>
      <c r="D3" s="308"/>
      <c r="E3" s="308"/>
      <c r="F3" s="308" t="s">
        <v>82</v>
      </c>
      <c r="G3" s="308"/>
    </row>
    <row r="4" spans="1:12" ht="17.399999999999999">
      <c r="A4" s="306"/>
      <c r="B4" s="306"/>
      <c r="C4" s="308" t="s">
        <v>81</v>
      </c>
      <c r="D4" s="308" t="s">
        <v>80</v>
      </c>
      <c r="E4" s="320"/>
      <c r="F4" s="308" t="s">
        <v>95</v>
      </c>
      <c r="G4" s="308" t="s">
        <v>80</v>
      </c>
    </row>
    <row r="5" spans="1:12" ht="17.399999999999999">
      <c r="A5" s="308">
        <v>1</v>
      </c>
      <c r="B5" s="306" t="s">
        <v>25</v>
      </c>
      <c r="C5" s="313">
        <v>2961</v>
      </c>
      <c r="D5" s="312">
        <v>148.05000000000001</v>
      </c>
      <c r="E5" s="318"/>
      <c r="F5" s="313">
        <v>2919</v>
      </c>
      <c r="G5" s="312">
        <v>145.94999999999999</v>
      </c>
    </row>
    <row r="6" spans="1:12" ht="17.399999999999999">
      <c r="A6" s="308">
        <v>2</v>
      </c>
      <c r="B6" s="306" t="s">
        <v>43</v>
      </c>
      <c r="C6" s="308">
        <v>2956</v>
      </c>
      <c r="D6" s="312">
        <v>147.80000000000001</v>
      </c>
      <c r="E6" s="318"/>
      <c r="F6" s="308">
        <v>2935</v>
      </c>
      <c r="G6" s="312">
        <v>146.75</v>
      </c>
    </row>
    <row r="7" spans="1:12" ht="17.399999999999999">
      <c r="A7" s="308">
        <v>3</v>
      </c>
      <c r="B7" s="306" t="s">
        <v>44</v>
      </c>
      <c r="C7" s="308">
        <v>2941</v>
      </c>
      <c r="D7" s="312">
        <v>147.05000000000001</v>
      </c>
      <c r="E7" s="318"/>
      <c r="F7" s="308">
        <v>2917</v>
      </c>
      <c r="G7" s="312">
        <v>145.85</v>
      </c>
    </row>
    <row r="8" spans="1:12" ht="17.399999999999999">
      <c r="A8" s="308">
        <v>4</v>
      </c>
      <c r="B8" s="306" t="s">
        <v>48</v>
      </c>
      <c r="C8" s="308">
        <v>2918</v>
      </c>
      <c r="D8" s="312">
        <v>145.9</v>
      </c>
      <c r="E8" s="318"/>
      <c r="F8" s="308">
        <v>2901</v>
      </c>
      <c r="G8" s="312">
        <v>145.05000000000001</v>
      </c>
    </row>
    <row r="9" spans="1:12" ht="17.399999999999999">
      <c r="A9" s="308">
        <v>5</v>
      </c>
      <c r="B9" s="306" t="s">
        <v>60</v>
      </c>
      <c r="C9" s="308">
        <v>2916</v>
      </c>
      <c r="D9" s="312">
        <v>145.80000000000001</v>
      </c>
      <c r="E9" s="318"/>
      <c r="F9" s="313">
        <v>2878</v>
      </c>
      <c r="G9" s="312">
        <v>143.9</v>
      </c>
      <c r="I9" s="319"/>
    </row>
    <row r="10" spans="1:12" ht="17.399999999999999">
      <c r="A10" s="308">
        <v>6</v>
      </c>
      <c r="B10" s="306" t="s">
        <v>33</v>
      </c>
      <c r="C10" s="308">
        <v>2913</v>
      </c>
      <c r="D10" s="312">
        <v>145.65</v>
      </c>
      <c r="E10" s="318" t="s">
        <v>79</v>
      </c>
      <c r="F10" s="308">
        <v>2913</v>
      </c>
      <c r="G10" s="312">
        <v>145.65</v>
      </c>
    </row>
    <row r="11" spans="1:12" ht="17.399999999999999">
      <c r="A11" s="308">
        <v>7</v>
      </c>
      <c r="B11" s="306" t="s">
        <v>22</v>
      </c>
      <c r="C11" s="308">
        <v>2898</v>
      </c>
      <c r="D11" s="312">
        <v>144.9</v>
      </c>
      <c r="E11" s="318"/>
      <c r="F11" s="308">
        <v>2834</v>
      </c>
      <c r="G11" s="312">
        <v>141.69999999999999</v>
      </c>
    </row>
    <row r="12" spans="1:12" ht="17.399999999999999">
      <c r="A12" s="308">
        <v>8</v>
      </c>
      <c r="B12" s="306" t="s">
        <v>23</v>
      </c>
      <c r="C12" s="308">
        <v>2893</v>
      </c>
      <c r="D12" s="312">
        <v>144.65</v>
      </c>
      <c r="E12" s="318"/>
      <c r="F12" s="308">
        <v>2844</v>
      </c>
      <c r="G12" s="312">
        <v>142.19999999999999</v>
      </c>
    </row>
    <row r="13" spans="1:12" ht="17.399999999999999">
      <c r="A13" s="308">
        <v>9</v>
      </c>
      <c r="B13" s="306" t="s">
        <v>24</v>
      </c>
      <c r="C13" s="308">
        <v>2863</v>
      </c>
      <c r="D13" s="312">
        <v>143.15</v>
      </c>
      <c r="E13" s="318"/>
      <c r="F13" s="308">
        <v>2840</v>
      </c>
      <c r="G13" s="312">
        <v>142</v>
      </c>
    </row>
    <row r="14" spans="1:12" ht="17.399999999999999">
      <c r="A14" s="308">
        <v>10</v>
      </c>
      <c r="B14" s="306" t="s">
        <v>27</v>
      </c>
      <c r="C14" s="308">
        <v>2860</v>
      </c>
      <c r="D14" s="312">
        <v>143</v>
      </c>
      <c r="E14" s="318"/>
      <c r="F14" s="308">
        <v>2788</v>
      </c>
      <c r="G14" s="312">
        <v>139.4</v>
      </c>
    </row>
    <row r="15" spans="1:12" ht="17.399999999999999">
      <c r="A15" s="308">
        <v>11</v>
      </c>
      <c r="B15" s="306" t="s">
        <v>28</v>
      </c>
      <c r="C15" s="308">
        <v>2855</v>
      </c>
      <c r="D15" s="312">
        <v>142.75</v>
      </c>
      <c r="E15" s="325"/>
      <c r="F15" s="308">
        <v>2796</v>
      </c>
      <c r="G15" s="312">
        <v>139.80000000000001</v>
      </c>
    </row>
    <row r="16" spans="1:12" ht="17.399999999999999">
      <c r="A16" s="308">
        <v>12</v>
      </c>
      <c r="B16" s="306" t="s">
        <v>73</v>
      </c>
      <c r="C16" s="308">
        <v>2844</v>
      </c>
      <c r="D16" s="312">
        <v>142.19999999999999</v>
      </c>
      <c r="E16" s="318"/>
      <c r="F16" s="313">
        <v>2822</v>
      </c>
      <c r="G16" s="312">
        <v>141.1</v>
      </c>
    </row>
    <row r="17" spans="1:7" ht="17.399999999999999">
      <c r="A17" s="308">
        <v>13</v>
      </c>
      <c r="B17" s="306" t="s">
        <v>85</v>
      </c>
      <c r="C17" s="313">
        <v>2841</v>
      </c>
      <c r="D17" s="312">
        <v>142.05000000000001</v>
      </c>
      <c r="E17" s="318"/>
      <c r="F17" s="313">
        <v>2816</v>
      </c>
      <c r="G17" s="312">
        <v>140.80000000000001</v>
      </c>
    </row>
    <row r="18" spans="1:7" ht="17.399999999999999">
      <c r="A18" s="308">
        <v>14</v>
      </c>
      <c r="B18" s="306" t="s">
        <v>54</v>
      </c>
      <c r="C18" s="308">
        <v>2834</v>
      </c>
      <c r="D18" s="312">
        <v>141.69999999999999</v>
      </c>
      <c r="E18" s="318"/>
      <c r="F18" s="313">
        <v>2787</v>
      </c>
      <c r="G18" s="312">
        <v>139.35</v>
      </c>
    </row>
    <row r="19" spans="1:7" ht="17.399999999999999">
      <c r="A19" s="308">
        <v>15</v>
      </c>
      <c r="B19" s="306" t="s">
        <v>3</v>
      </c>
      <c r="C19" s="308">
        <v>2813</v>
      </c>
      <c r="D19" s="312">
        <v>140.65</v>
      </c>
      <c r="E19" s="318"/>
      <c r="F19" s="308">
        <v>2692</v>
      </c>
      <c r="G19" s="312">
        <v>134.6</v>
      </c>
    </row>
    <row r="20" spans="1:7" ht="17.399999999999999">
      <c r="A20" s="308">
        <v>16</v>
      </c>
      <c r="B20" s="306" t="s">
        <v>12</v>
      </c>
      <c r="C20" s="313">
        <v>2810</v>
      </c>
      <c r="D20" s="312">
        <v>140.5</v>
      </c>
      <c r="F20" s="313">
        <v>2770</v>
      </c>
      <c r="G20" s="312">
        <v>138.5</v>
      </c>
    </row>
    <row r="21" spans="1:7" ht="17.399999999999999">
      <c r="A21" s="308">
        <v>17</v>
      </c>
      <c r="B21" s="306" t="s">
        <v>32</v>
      </c>
      <c r="C21" s="313">
        <v>2768</v>
      </c>
      <c r="D21" s="312">
        <v>138.4</v>
      </c>
      <c r="E21" s="318"/>
      <c r="F21" s="313">
        <v>2729</v>
      </c>
      <c r="G21" s="312">
        <v>136.44999999999999</v>
      </c>
    </row>
    <row r="22" spans="1:7" ht="17.399999999999999">
      <c r="A22" s="308">
        <v>18</v>
      </c>
      <c r="B22" s="306" t="s">
        <v>4</v>
      </c>
      <c r="C22" s="308">
        <v>2757</v>
      </c>
      <c r="D22" s="312">
        <v>137.85</v>
      </c>
      <c r="E22" s="318"/>
      <c r="F22" s="308">
        <v>2673</v>
      </c>
      <c r="G22" s="312">
        <v>133.65</v>
      </c>
    </row>
    <row r="23" spans="1:7" ht="17.399999999999999">
      <c r="A23" s="308">
        <v>19</v>
      </c>
      <c r="B23" s="306" t="s">
        <v>26</v>
      </c>
      <c r="C23" s="308">
        <v>2723</v>
      </c>
      <c r="D23" s="312">
        <v>136.15</v>
      </c>
      <c r="E23" s="318"/>
      <c r="F23" s="308">
        <v>2700</v>
      </c>
      <c r="G23" s="312">
        <v>135</v>
      </c>
    </row>
    <row r="24" spans="1:7" ht="17.399999999999999">
      <c r="A24" s="308">
        <v>20</v>
      </c>
      <c r="B24" s="306" t="s">
        <v>49</v>
      </c>
      <c r="C24" s="308">
        <v>2713</v>
      </c>
      <c r="D24" s="312">
        <v>135.65</v>
      </c>
      <c r="E24" s="325"/>
      <c r="F24" s="313">
        <v>2667</v>
      </c>
      <c r="G24" s="312">
        <v>133.35</v>
      </c>
    </row>
    <row r="25" spans="1:7" ht="17.399999999999999">
      <c r="A25" s="308">
        <v>21</v>
      </c>
      <c r="B25" s="306" t="s">
        <v>71</v>
      </c>
      <c r="C25" s="308">
        <v>2699</v>
      </c>
      <c r="D25" s="312">
        <v>134.94999999999999</v>
      </c>
      <c r="E25" s="318"/>
      <c r="F25" s="313">
        <v>1290</v>
      </c>
      <c r="G25" s="312">
        <v>64.5</v>
      </c>
    </row>
    <row r="26" spans="1:7" ht="17.399999999999999">
      <c r="A26" s="308">
        <v>22</v>
      </c>
      <c r="B26" s="306" t="s">
        <v>47</v>
      </c>
      <c r="C26" s="313">
        <v>2647</v>
      </c>
      <c r="D26" s="312">
        <v>132.35</v>
      </c>
      <c r="E26" s="318"/>
      <c r="F26" s="313">
        <v>2647</v>
      </c>
      <c r="G26" s="312">
        <v>132.35</v>
      </c>
    </row>
    <row r="27" spans="1:7" ht="17.399999999999999">
      <c r="A27" s="308">
        <v>23</v>
      </c>
      <c r="B27" s="306" t="s">
        <v>86</v>
      </c>
      <c r="C27" s="313">
        <v>2585</v>
      </c>
      <c r="D27" s="312">
        <v>129.25</v>
      </c>
      <c r="E27" s="320" t="s">
        <v>79</v>
      </c>
      <c r="F27" s="313">
        <v>2585</v>
      </c>
      <c r="G27" s="312">
        <v>129.25</v>
      </c>
    </row>
    <row r="28" spans="1:7" ht="17.399999999999999">
      <c r="A28" s="308">
        <v>24</v>
      </c>
      <c r="B28" s="306" t="s">
        <v>89</v>
      </c>
      <c r="C28" s="313">
        <v>2569</v>
      </c>
      <c r="D28" s="312">
        <v>128.44999999999999</v>
      </c>
      <c r="E28" s="318"/>
      <c r="F28" s="313">
        <v>2569</v>
      </c>
      <c r="G28" s="312">
        <v>128.44999999999999</v>
      </c>
    </row>
    <row r="29" spans="1:7" ht="17.399999999999999">
      <c r="A29" s="308">
        <v>25</v>
      </c>
      <c r="B29" s="306" t="s">
        <v>30</v>
      </c>
      <c r="C29" s="313">
        <v>2541</v>
      </c>
      <c r="D29" s="312">
        <v>127.05</v>
      </c>
      <c r="E29" s="318"/>
      <c r="F29" s="313">
        <v>2541</v>
      </c>
      <c r="G29" s="312">
        <v>127.05</v>
      </c>
    </row>
    <row r="30" spans="1:7" ht="17.399999999999999">
      <c r="A30" s="308">
        <v>26</v>
      </c>
      <c r="B30" s="306" t="s">
        <v>55</v>
      </c>
      <c r="C30" s="308">
        <v>2522</v>
      </c>
      <c r="D30" s="312">
        <v>126.1</v>
      </c>
      <c r="E30" s="318"/>
      <c r="F30" s="313">
        <v>2418</v>
      </c>
      <c r="G30" s="312">
        <v>120.9</v>
      </c>
    </row>
    <row r="31" spans="1:7" ht="17.399999999999999">
      <c r="A31" s="308">
        <v>27</v>
      </c>
      <c r="B31" s="306" t="s">
        <v>35</v>
      </c>
      <c r="C31" s="308">
        <v>2515</v>
      </c>
      <c r="D31" s="312">
        <v>125.75</v>
      </c>
      <c r="E31" s="318"/>
      <c r="F31" s="313">
        <v>2362</v>
      </c>
      <c r="G31" s="312">
        <v>118.1</v>
      </c>
    </row>
    <row r="32" spans="1:7" ht="17.399999999999999">
      <c r="A32" s="308">
        <v>28</v>
      </c>
      <c r="B32" s="306" t="s">
        <v>57</v>
      </c>
      <c r="C32" s="308">
        <v>2506</v>
      </c>
      <c r="D32" s="312">
        <v>125.3</v>
      </c>
      <c r="E32" s="318"/>
      <c r="F32" s="313">
        <v>2479</v>
      </c>
      <c r="G32" s="312">
        <v>123.95</v>
      </c>
    </row>
    <row r="33" spans="1:7" ht="17.399999999999999">
      <c r="A33" s="308">
        <v>29</v>
      </c>
      <c r="B33" s="306" t="s">
        <v>70</v>
      </c>
      <c r="C33" s="313">
        <v>2487</v>
      </c>
      <c r="D33" s="312">
        <v>124.35</v>
      </c>
      <c r="E33" s="318"/>
      <c r="F33" s="313">
        <v>2486</v>
      </c>
      <c r="G33" s="312">
        <v>124.3</v>
      </c>
    </row>
    <row r="34" spans="1:7" ht="17.399999999999999">
      <c r="A34" s="308">
        <v>30</v>
      </c>
      <c r="B34" s="306" t="s">
        <v>31</v>
      </c>
      <c r="C34" s="313">
        <v>2484</v>
      </c>
      <c r="D34" s="312">
        <v>124.2</v>
      </c>
      <c r="E34" s="318"/>
      <c r="F34" s="313">
        <v>2456</v>
      </c>
      <c r="G34" s="312">
        <v>122.8</v>
      </c>
    </row>
    <row r="35" spans="1:7" ht="17.399999999999999">
      <c r="A35" s="308">
        <v>31</v>
      </c>
      <c r="B35" s="306" t="s">
        <v>96</v>
      </c>
      <c r="C35" s="323">
        <v>2244</v>
      </c>
      <c r="D35" s="324">
        <v>112.2</v>
      </c>
      <c r="E35" s="325" t="s">
        <v>79</v>
      </c>
      <c r="F35" s="323">
        <v>2244</v>
      </c>
      <c r="G35" s="324">
        <v>112.2</v>
      </c>
    </row>
    <row r="36" spans="1:7" ht="17.399999999999999">
      <c r="A36" s="308"/>
    </row>
  </sheetData>
  <sortState xmlns:xlrd2="http://schemas.microsoft.com/office/spreadsheetml/2017/richdata2" ref="B5:G35">
    <sortCondition descending="1" ref="C5:C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Voorblad</vt:lpstr>
      <vt:lpstr>Daguitslag</vt:lpstr>
      <vt:lpstr>Persoon score</vt:lpstr>
      <vt:lpstr>Stand competite</vt:lpstr>
      <vt:lpstr>Punten</vt:lpstr>
      <vt:lpstr>Club Kampioen</vt:lpstr>
      <vt:lpstr>stand op gemid</vt:lpstr>
      <vt:lpstr>Speciale score</vt:lpstr>
      <vt:lpstr>PR</vt:lpstr>
      <vt:lpstr>Oud en Nieuw</vt:lpstr>
      <vt:lpstr>PR 20 bakken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dcterms:created xsi:type="dcterms:W3CDTF">2020-09-18T09:37:10Z</dcterms:created>
  <dcterms:modified xsi:type="dcterms:W3CDTF">2024-11-01T13:17:43Z</dcterms:modified>
</cp:coreProperties>
</file>